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信息学院\3 学生事务\1 评奖评优\1 量化\2020-2021学年量化考核材料\19级量化统计表\"/>
    </mc:Choice>
  </mc:AlternateContent>
  <bookViews>
    <workbookView xWindow="0" yWindow="0" windowWidth="18525" windowHeight="7125"/>
  </bookViews>
  <sheets>
    <sheet name="大数据19" sheetId="1" r:id="rId1"/>
    <sheet name="计算机19-1" sheetId="2" r:id="rId2"/>
    <sheet name="计算机19-2" sheetId="3" r:id="rId3"/>
    <sheet name="数媒19-1" sheetId="4" r:id="rId4"/>
    <sheet name="数媒19-2" sheetId="5" r:id="rId5"/>
    <sheet name="网工19" sheetId="6" r:id="rId6"/>
    <sheet name="物联网19" sheetId="7" r:id="rId7"/>
    <sheet name="信息19-1" sheetId="8" r:id="rId8"/>
    <sheet name="信息19-2" sheetId="9" r:id="rId9"/>
  </sheets>
  <calcPr calcId="162913"/>
</workbook>
</file>

<file path=xl/calcChain.xml><?xml version="1.0" encoding="utf-8"?>
<calcChain xmlns="http://schemas.openxmlformats.org/spreadsheetml/2006/main">
  <c r="D32" i="9" l="1"/>
  <c r="C32" i="9" s="1"/>
  <c r="D31" i="9"/>
  <c r="C31" i="9"/>
  <c r="D30" i="9"/>
  <c r="C30" i="9"/>
  <c r="D29" i="9"/>
  <c r="C29" i="9"/>
  <c r="C28" i="9"/>
  <c r="C27" i="9"/>
  <c r="D26" i="9"/>
  <c r="C26" i="9"/>
  <c r="D25" i="9"/>
  <c r="C25" i="9"/>
  <c r="D24" i="9"/>
  <c r="C24" i="9"/>
  <c r="D23" i="9"/>
  <c r="C23" i="9"/>
  <c r="D22" i="9"/>
  <c r="C22" i="9"/>
  <c r="D21" i="9"/>
  <c r="C21" i="9"/>
  <c r="D20" i="9"/>
  <c r="C20" i="9"/>
  <c r="C19" i="9"/>
  <c r="D18" i="9"/>
  <c r="C18" i="9" s="1"/>
  <c r="D17" i="9"/>
  <c r="C17" i="9" s="1"/>
  <c r="D16" i="9"/>
  <c r="C16" i="9"/>
  <c r="D15" i="9"/>
  <c r="C15" i="9" s="1"/>
  <c r="D14" i="9"/>
  <c r="C14" i="9" s="1"/>
  <c r="C13" i="9"/>
  <c r="D12" i="9"/>
  <c r="C12" i="9"/>
  <c r="D11" i="9"/>
  <c r="C11" i="9"/>
  <c r="D10" i="9"/>
  <c r="C10" i="9" s="1"/>
  <c r="D9" i="9"/>
  <c r="C9" i="9"/>
  <c r="D8" i="9"/>
  <c r="C8" i="9"/>
  <c r="D7" i="9"/>
  <c r="C7" i="9"/>
  <c r="D6" i="9"/>
  <c r="C6" i="9" s="1"/>
  <c r="D5" i="9"/>
  <c r="C5" i="9"/>
  <c r="D4" i="9"/>
  <c r="C4" i="9"/>
  <c r="D29" i="8"/>
  <c r="D28" i="8"/>
  <c r="D27" i="8"/>
  <c r="D26" i="8"/>
  <c r="D25" i="8"/>
  <c r="A25" i="8"/>
  <c r="A26" i="8" s="1"/>
  <c r="A27" i="8" s="1"/>
  <c r="A28" i="8" s="1"/>
  <c r="A29" i="8" s="1"/>
  <c r="D24" i="8"/>
  <c r="A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D5" i="8"/>
  <c r="D4" i="8"/>
  <c r="D3" i="8"/>
  <c r="D24" i="7"/>
  <c r="D23" i="7"/>
  <c r="D22" i="7"/>
  <c r="D21" i="7"/>
  <c r="D20" i="7"/>
  <c r="D18" i="7"/>
  <c r="D17" i="7"/>
  <c r="D16" i="7"/>
  <c r="D15" i="7"/>
  <c r="D14" i="7"/>
  <c r="D13" i="7"/>
  <c r="D12" i="7"/>
  <c r="D11" i="7"/>
  <c r="D10" i="7"/>
  <c r="D8" i="7"/>
  <c r="D7" i="7"/>
  <c r="D6" i="7"/>
  <c r="D5" i="7"/>
  <c r="D4" i="7"/>
  <c r="D3" i="7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<sst xmlns="http://schemas.openxmlformats.org/spreadsheetml/2006/main" count="298" uniqueCount="278">
  <si>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</si>
  <si>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</si>
  <si>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Times New Roman"/>
        <family val="1"/>
      </rPr>
      <t>20-21</t>
    </r>
    <r>
      <rPr>
        <b/>
        <sz val="11"/>
        <color theme="1"/>
        <rFont val="宋体"/>
        <charset val="134"/>
      </rPr>
      <t>学年（</t>
    </r>
    <r>
      <rPr>
        <b/>
        <sz val="11"/>
        <color theme="1"/>
        <rFont val="Times New Roman"/>
        <family val="1"/>
      </rPr>
      <t>Q2</t>
    </r>
    <r>
      <rPr>
        <b/>
        <sz val="11"/>
        <color theme="1"/>
        <rFont val="宋体"/>
        <charset val="134"/>
      </rPr>
      <t>，百分制）</t>
    </r>
  </si>
  <si>
    <r>
      <rPr>
        <b/>
        <sz val="11"/>
        <color theme="1"/>
        <rFont val="Times New Roman"/>
        <family val="1"/>
      </rPr>
      <t>20-21</t>
    </r>
    <r>
      <rPr>
        <b/>
        <sz val="11"/>
        <color theme="1"/>
        <rFont val="宋体"/>
        <charset val="134"/>
      </rPr>
      <t>学年（七分制）</t>
    </r>
  </si>
  <si>
    <t>王朔宇</t>
  </si>
  <si>
    <t>张抱朴</t>
  </si>
  <si>
    <t>张谦驰</t>
  </si>
  <si>
    <t>包婉莹</t>
  </si>
  <si>
    <t>连乐天</t>
  </si>
  <si>
    <t>杨勇</t>
  </si>
  <si>
    <t>曾丹妮</t>
  </si>
  <si>
    <t>梁雨曈</t>
  </si>
  <si>
    <t>卓越</t>
  </si>
  <si>
    <t>张凯林</t>
  </si>
  <si>
    <t>刘若涵</t>
  </si>
  <si>
    <t>张自力</t>
  </si>
  <si>
    <t>李睿洁</t>
  </si>
  <si>
    <t>杨芳琴</t>
  </si>
  <si>
    <t>王夏楠</t>
  </si>
  <si>
    <t>欧阳宇豪</t>
  </si>
  <si>
    <t>冯子阳</t>
  </si>
  <si>
    <t>姚子奇</t>
  </si>
  <si>
    <t>周跃腾</t>
  </si>
  <si>
    <t>黄禹铭</t>
  </si>
  <si>
    <t>朱子墨</t>
  </si>
  <si>
    <t>郭浩宇</t>
  </si>
  <si>
    <t>邹为一</t>
  </si>
  <si>
    <t>徐祺</t>
  </si>
  <si>
    <t>朱留超</t>
  </si>
  <si>
    <t>尹嘉诚</t>
  </si>
  <si>
    <t>廖文彬</t>
  </si>
  <si>
    <t>罗弘悦</t>
  </si>
  <si>
    <t>周晓玉</t>
  </si>
  <si>
    <t>钱崇民</t>
  </si>
  <si>
    <t>陈伊鑫</t>
  </si>
  <si>
    <t>闫博文</t>
  </si>
  <si>
    <t>温汉铮</t>
  </si>
  <si>
    <t>李伟</t>
  </si>
  <si>
    <t>伍敏闻</t>
  </si>
  <si>
    <t>于正潇</t>
  </si>
  <si>
    <t>朱凌志</t>
  </si>
  <si>
    <t>郭健豪</t>
  </si>
  <si>
    <t>黄啟豪</t>
  </si>
  <si>
    <t>朱子睿</t>
  </si>
  <si>
    <t>贾婉懿</t>
  </si>
  <si>
    <t>吴欣雨</t>
  </si>
  <si>
    <t>王安琪</t>
  </si>
  <si>
    <t>王笛苹</t>
  </si>
  <si>
    <t>申云凯</t>
  </si>
  <si>
    <t>黄笑迎</t>
  </si>
  <si>
    <t>高蔚轩</t>
  </si>
  <si>
    <t>尹妍</t>
  </si>
  <si>
    <t>侯君仪</t>
  </si>
  <si>
    <t>魏凡丁</t>
  </si>
  <si>
    <t>范小丫</t>
  </si>
  <si>
    <t>武玲</t>
  </si>
  <si>
    <t>赵佳择</t>
  </si>
  <si>
    <t>胡思善</t>
  </si>
  <si>
    <t>张睿敏</t>
  </si>
  <si>
    <t>郭昊宇</t>
  </si>
  <si>
    <t>张普泽</t>
  </si>
  <si>
    <t>麻恩泽</t>
  </si>
  <si>
    <t>吴可佳</t>
  </si>
  <si>
    <t>史昌振</t>
  </si>
  <si>
    <t>李铮</t>
  </si>
  <si>
    <t>冯小龙</t>
  </si>
  <si>
    <t>宋波</t>
  </si>
  <si>
    <t>孙语泽</t>
  </si>
  <si>
    <t>孙珂昌</t>
  </si>
  <si>
    <t>李梦林</t>
  </si>
  <si>
    <t>李前利</t>
  </si>
  <si>
    <t>牛恰恰</t>
  </si>
  <si>
    <t>田翻翻</t>
  </si>
  <si>
    <t>熊思怡</t>
  </si>
  <si>
    <t>叶凡思佳</t>
  </si>
  <si>
    <t>薛官槟</t>
  </si>
  <si>
    <t>郝星然</t>
  </si>
  <si>
    <t>任昊宇</t>
  </si>
  <si>
    <t>宋潮</t>
  </si>
  <si>
    <t>孙喆</t>
  </si>
  <si>
    <t>魏昊川</t>
  </si>
  <si>
    <t>李宇畅</t>
  </si>
  <si>
    <t>陈文轩</t>
  </si>
  <si>
    <t>姚雅琳</t>
  </si>
  <si>
    <t>齐胜震</t>
  </si>
  <si>
    <t>周楷</t>
  </si>
  <si>
    <t>李明珠</t>
  </si>
  <si>
    <t>于凡</t>
  </si>
  <si>
    <t>郭志国</t>
  </si>
  <si>
    <t>武嘉琛</t>
  </si>
  <si>
    <t>蔡礼瀚</t>
  </si>
  <si>
    <t>储娜</t>
  </si>
  <si>
    <t>蔡佳宝</t>
  </si>
  <si>
    <r>
      <rPr>
        <b/>
        <sz val="11"/>
        <color rgb="FF000000"/>
        <rFont val="宋体"/>
        <charset val="134"/>
      </rPr>
      <t>学号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</si>
  <si>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</si>
  <si>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Times New Roman"/>
        <family val="1"/>
      </rPr>
      <t>20-21</t>
    </r>
    <r>
      <rPr>
        <b/>
        <sz val="11"/>
        <color rgb="FF000000"/>
        <rFont val="宋体"/>
        <charset val="134"/>
      </rPr>
      <t>学年（</t>
    </r>
    <r>
      <rPr>
        <b/>
        <sz val="11"/>
        <color rgb="FF000000"/>
        <rFont val="Times New Roman"/>
        <family val="1"/>
      </rPr>
      <t>Q2</t>
    </r>
    <r>
      <rPr>
        <b/>
        <sz val="11"/>
        <color rgb="FF000000"/>
        <rFont val="宋体"/>
        <charset val="134"/>
      </rPr>
      <t>，百分制）</t>
    </r>
  </si>
  <si>
    <r>
      <rPr>
        <b/>
        <sz val="11"/>
        <color rgb="FF000000"/>
        <rFont val="Times New Roman"/>
        <family val="1"/>
      </rPr>
      <t>20-21</t>
    </r>
    <r>
      <rPr>
        <b/>
        <sz val="11"/>
        <color rgb="FF000000"/>
        <rFont val="宋体"/>
        <charset val="134"/>
      </rPr>
      <t>学年（七分制）</t>
    </r>
  </si>
  <si>
    <t>赵思榕</t>
  </si>
  <si>
    <t>181002620</t>
  </si>
  <si>
    <r>
      <rPr>
        <sz val="11"/>
        <rFont val="宋体"/>
        <charset val="134"/>
      </rPr>
      <t>杨安琪</t>
    </r>
  </si>
  <si>
    <t>于傲</t>
  </si>
  <si>
    <t>任延涛</t>
  </si>
  <si>
    <t>何京</t>
  </si>
  <si>
    <t>李贤</t>
  </si>
  <si>
    <t>王智烨</t>
  </si>
  <si>
    <t>满朝阳</t>
  </si>
  <si>
    <t>肖白雨鸣</t>
  </si>
  <si>
    <t>周睿</t>
  </si>
  <si>
    <t>许彤</t>
  </si>
  <si>
    <t>刘博</t>
  </si>
  <si>
    <t>余志鹏</t>
  </si>
  <si>
    <t>宋奕霖</t>
  </si>
  <si>
    <t>涂艳烽</t>
  </si>
  <si>
    <t>黎清宇</t>
  </si>
  <si>
    <t>李晓敏</t>
  </si>
  <si>
    <t>陈秋莹</t>
  </si>
  <si>
    <t>刘顺毓</t>
  </si>
  <si>
    <t>梁晓雨</t>
  </si>
  <si>
    <t>沙澳</t>
  </si>
  <si>
    <t>许洪</t>
  </si>
  <si>
    <t>谢家豪</t>
  </si>
  <si>
    <t>张恒</t>
  </si>
  <si>
    <t>郝天晨</t>
  </si>
  <si>
    <t>李家成</t>
  </si>
  <si>
    <t>王尚</t>
  </si>
  <si>
    <t>钟震</t>
  </si>
  <si>
    <t>寇文萱</t>
  </si>
  <si>
    <t>杨乐</t>
  </si>
  <si>
    <t>郭雅敬</t>
  </si>
  <si>
    <t>李顺航</t>
  </si>
  <si>
    <t>袁停云</t>
  </si>
  <si>
    <t>刘健淳</t>
  </si>
  <si>
    <t>华梓荷</t>
  </si>
  <si>
    <t>孙艺萌</t>
  </si>
  <si>
    <t>丁雪珂</t>
  </si>
  <si>
    <t>姜永赫</t>
  </si>
  <si>
    <t>周宜龙</t>
  </si>
  <si>
    <t>罗淞元</t>
  </si>
  <si>
    <t>苏泽一</t>
  </si>
  <si>
    <t>李靖楠</t>
  </si>
  <si>
    <t>张佳岫</t>
  </si>
  <si>
    <t>顾翰文</t>
  </si>
  <si>
    <t>郭乐心</t>
  </si>
  <si>
    <t>何润青</t>
  </si>
  <si>
    <t>苗蕤</t>
  </si>
  <si>
    <t>简斯怡</t>
  </si>
  <si>
    <t>张家瑞</t>
  </si>
  <si>
    <t>蔡昂</t>
  </si>
  <si>
    <t>国淇</t>
  </si>
  <si>
    <t>李昊阳</t>
  </si>
  <si>
    <t>黄羽萱</t>
  </si>
  <si>
    <t>王泉之</t>
  </si>
  <si>
    <t>王琳</t>
  </si>
  <si>
    <t>赵卓悦</t>
  </si>
  <si>
    <t>石毅</t>
  </si>
  <si>
    <t>苏雨杭</t>
  </si>
  <si>
    <t>李芷芸</t>
  </si>
  <si>
    <t>张雪婷</t>
  </si>
  <si>
    <t>191002411</t>
  </si>
  <si>
    <t>191002604</t>
  </si>
  <si>
    <t>戚勉</t>
  </si>
  <si>
    <t>覃建车</t>
  </si>
  <si>
    <t>曹津瑞</t>
  </si>
  <si>
    <t>解越</t>
  </si>
  <si>
    <t>何诚杨</t>
  </si>
  <si>
    <t>许晋玮</t>
  </si>
  <si>
    <t>金世海</t>
  </si>
  <si>
    <t>许凯家</t>
  </si>
  <si>
    <t>宁若骛</t>
  </si>
  <si>
    <t>刘逸夫</t>
  </si>
  <si>
    <t>钟海嘉</t>
  </si>
  <si>
    <t>孟楠</t>
  </si>
  <si>
    <t>袁炀懿</t>
  </si>
  <si>
    <t>葛苏晗</t>
  </si>
  <si>
    <t>左忠和</t>
  </si>
  <si>
    <t>申杭东</t>
  </si>
  <si>
    <t>席紫藤</t>
  </si>
  <si>
    <t>常嘉炜</t>
  </si>
  <si>
    <t>宋志畅</t>
  </si>
  <si>
    <t>郑子昂</t>
  </si>
  <si>
    <t>王心怡</t>
  </si>
  <si>
    <t>于明琪</t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</si>
  <si>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</si>
  <si>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</si>
  <si>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Times New Roman"/>
        <family val="1"/>
      </rPr>
      <t>20-21</t>
    </r>
    <r>
      <rPr>
        <b/>
        <sz val="11"/>
        <color theme="1"/>
        <rFont val="宋体"/>
        <charset val="134"/>
      </rPr>
      <t>学年（</t>
    </r>
    <r>
      <rPr>
        <b/>
        <sz val="11"/>
        <color theme="1"/>
        <rFont val="Times New Roman"/>
        <family val="1"/>
      </rPr>
      <t>Q2</t>
    </r>
    <r>
      <rPr>
        <b/>
        <sz val="11"/>
        <color theme="1"/>
        <rFont val="宋体"/>
        <charset val="134"/>
      </rPr>
      <t>，百分制）</t>
    </r>
  </si>
  <si>
    <r>
      <rPr>
        <b/>
        <sz val="11"/>
        <color theme="1"/>
        <rFont val="Times New Roman"/>
        <family val="1"/>
      </rPr>
      <t>20-21</t>
    </r>
    <r>
      <rPr>
        <b/>
        <sz val="11"/>
        <color theme="1"/>
        <rFont val="宋体"/>
        <charset val="134"/>
      </rPr>
      <t>学年（七分制）</t>
    </r>
  </si>
  <si>
    <t>侯晨霖</t>
  </si>
  <si>
    <t>杨竣杰</t>
  </si>
  <si>
    <t>陶君益</t>
  </si>
  <si>
    <t>张宸瑄</t>
  </si>
  <si>
    <t>李聪</t>
  </si>
  <si>
    <t>王湛清</t>
  </si>
  <si>
    <t>黄子怡</t>
  </si>
  <si>
    <t>易光伟</t>
  </si>
  <si>
    <t>刘佳鑫</t>
  </si>
  <si>
    <t>陈泽栋</t>
  </si>
  <si>
    <t>周煜杨</t>
  </si>
  <si>
    <t>陈柄言</t>
  </si>
  <si>
    <t>陈欣怡</t>
  </si>
  <si>
    <t>王怡然</t>
  </si>
  <si>
    <t>于伽</t>
  </si>
  <si>
    <t>丁宁宁</t>
  </si>
  <si>
    <t>蒋雨芯</t>
  </si>
  <si>
    <t>王楚熠</t>
  </si>
  <si>
    <t>王舒杨</t>
  </si>
  <si>
    <t>张琳琳</t>
  </si>
  <si>
    <t>冯若玙</t>
  </si>
  <si>
    <t>刘运芝</t>
  </si>
  <si>
    <t>刘雅萌</t>
  </si>
  <si>
    <t>张璐洁</t>
  </si>
  <si>
    <t>林垚</t>
  </si>
  <si>
    <t>张依依</t>
  </si>
  <si>
    <t>汪芷羽</t>
  </si>
  <si>
    <t>王明康</t>
  </si>
  <si>
    <t>徐浚凌</t>
  </si>
  <si>
    <t>韩宇</t>
  </si>
  <si>
    <t>常卿华</t>
  </si>
  <si>
    <t>龚文彬</t>
  </si>
  <si>
    <t>杨书鹏</t>
  </si>
  <si>
    <t>李名瀚</t>
  </si>
  <si>
    <t>李冠宇</t>
  </si>
  <si>
    <t>赵清波</t>
  </si>
  <si>
    <t>王彦朝</t>
  </si>
  <si>
    <t>管依莹</t>
  </si>
  <si>
    <t>朱彤</t>
  </si>
  <si>
    <t>吕瑞霖</t>
  </si>
  <si>
    <t>姜锐</t>
  </si>
  <si>
    <t>宁淇</t>
  </si>
  <si>
    <t>米永艺</t>
  </si>
  <si>
    <t>那文蕙</t>
  </si>
  <si>
    <t>吴千漉</t>
  </si>
  <si>
    <t>金秀妍</t>
  </si>
  <si>
    <t>胡冰越</t>
  </si>
  <si>
    <t>曾诗诗</t>
  </si>
  <si>
    <t>刘诗琪</t>
  </si>
  <si>
    <t>赵艺尧</t>
  </si>
  <si>
    <t>仉一铭</t>
  </si>
  <si>
    <t>吕欣桐</t>
  </si>
  <si>
    <t>张歌扬</t>
  </si>
  <si>
    <t>刘秋岐</t>
  </si>
  <si>
    <t>张雯瑗</t>
  </si>
  <si>
    <t>罗雅心</t>
  </si>
  <si>
    <t>夏依楠</t>
  </si>
  <si>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charset val="134"/>
      </rPr>
      <t>信息</t>
    </r>
    <r>
      <rPr>
        <b/>
        <sz val="14"/>
        <color theme="1"/>
        <rFont val="Times New Roman"/>
        <family val="1"/>
      </rPr>
      <t xml:space="preserve">19-1 </t>
    </r>
    <r>
      <rPr>
        <b/>
        <sz val="14"/>
        <color theme="1"/>
        <rFont val="宋体"/>
        <charset val="134"/>
      </rPr>
      <t>学生量化统计总表</t>
    </r>
    <phoneticPr fontId="21" type="noConversion"/>
  </si>
  <si>
    <r>
      <t xml:space="preserve"> </t>
    </r>
    <r>
      <rPr>
        <b/>
        <sz val="14"/>
        <color theme="1"/>
        <rFont val="宋体"/>
        <charset val="134"/>
      </rPr>
      <t>信息</t>
    </r>
    <r>
      <rPr>
        <b/>
        <sz val="14"/>
        <color theme="1"/>
        <rFont val="Times New Roman"/>
        <family val="1"/>
      </rPr>
      <t>19-2</t>
    </r>
    <r>
      <rPr>
        <b/>
        <sz val="14"/>
        <color theme="1"/>
        <rFont val="宋体"/>
        <family val="3"/>
        <charset val="134"/>
      </rPr>
      <t xml:space="preserve"> </t>
    </r>
    <r>
      <rPr>
        <b/>
        <sz val="14"/>
        <color theme="1"/>
        <rFont val="宋体"/>
        <charset val="134"/>
      </rPr>
      <t>学生量化统计总表</t>
    </r>
    <phoneticPr fontId="21" type="noConversion"/>
  </si>
  <si>
    <r>
      <t xml:space="preserve"> </t>
    </r>
    <r>
      <rPr>
        <b/>
        <sz val="14"/>
        <color theme="1"/>
        <rFont val="宋体"/>
        <charset val="134"/>
      </rPr>
      <t>物联网</t>
    </r>
    <r>
      <rPr>
        <b/>
        <sz val="14"/>
        <color theme="1"/>
        <rFont val="Times New Roman"/>
        <family val="1"/>
      </rPr>
      <t>19</t>
    </r>
    <r>
      <rPr>
        <b/>
        <sz val="14"/>
        <color theme="1"/>
        <rFont val="宋体"/>
        <family val="3"/>
        <charset val="134"/>
      </rPr>
      <t xml:space="preserve"> </t>
    </r>
    <r>
      <rPr>
        <b/>
        <sz val="14"/>
        <color theme="1"/>
        <rFont val="宋体"/>
        <charset val="134"/>
      </rPr>
      <t>学生量化统计总表</t>
    </r>
    <phoneticPr fontId="21" type="noConversion"/>
  </si>
  <si>
    <r>
      <rPr>
        <b/>
        <sz val="11"/>
        <color theme="1"/>
        <rFont val="宋体"/>
        <family val="3"/>
        <charset val="134"/>
      </rPr>
      <t>学号</t>
    </r>
  </si>
  <si>
    <r>
      <rPr>
        <b/>
        <sz val="11"/>
        <color theme="1"/>
        <rFont val="宋体"/>
        <family val="3"/>
        <charset val="134"/>
      </rPr>
      <t>姓名</t>
    </r>
  </si>
  <si>
    <r>
      <t>20-21</t>
    </r>
    <r>
      <rPr>
        <b/>
        <sz val="11"/>
        <color theme="1"/>
        <rFont val="宋体"/>
        <family val="3"/>
        <charset val="134"/>
      </rPr>
      <t>学年（七分制）</t>
    </r>
  </si>
  <si>
    <r>
      <rPr>
        <sz val="11"/>
        <color theme="1"/>
        <rFont val="宋体"/>
        <family val="3"/>
        <charset val="134"/>
      </rPr>
      <t>印浩东</t>
    </r>
  </si>
  <si>
    <r>
      <rPr>
        <sz val="11"/>
        <color theme="1"/>
        <rFont val="宋体"/>
        <family val="3"/>
        <charset val="134"/>
      </rPr>
      <t>韩用功</t>
    </r>
  </si>
  <si>
    <r>
      <rPr>
        <sz val="11"/>
        <color theme="1"/>
        <rFont val="宋体"/>
        <family val="3"/>
        <charset val="134"/>
      </rPr>
      <t>韦鹏</t>
    </r>
  </si>
  <si>
    <r>
      <rPr>
        <sz val="11"/>
        <color theme="1"/>
        <rFont val="宋体"/>
        <family val="3"/>
        <charset val="134"/>
      </rPr>
      <t>周梦圆</t>
    </r>
  </si>
  <si>
    <r>
      <rPr>
        <sz val="11"/>
        <color theme="1"/>
        <rFont val="宋体"/>
        <family val="3"/>
        <charset val="134"/>
      </rPr>
      <t>孙治</t>
    </r>
  </si>
  <si>
    <r>
      <rPr>
        <sz val="11"/>
        <color theme="1"/>
        <rFont val="宋体"/>
        <family val="3"/>
        <charset val="134"/>
      </rPr>
      <t>陈常瑞</t>
    </r>
  </si>
  <si>
    <r>
      <rPr>
        <sz val="12"/>
        <rFont val="宋体"/>
        <family val="3"/>
        <charset val="134"/>
      </rPr>
      <t>靳宇</t>
    </r>
  </si>
  <si>
    <r>
      <rPr>
        <sz val="11"/>
        <color theme="1"/>
        <rFont val="宋体"/>
        <family val="3"/>
        <charset val="134"/>
      </rPr>
      <t>颜廷旭</t>
    </r>
  </si>
  <si>
    <r>
      <rPr>
        <sz val="11"/>
        <color theme="1"/>
        <rFont val="宋体"/>
        <family val="3"/>
        <charset val="134"/>
      </rPr>
      <t>龚智伟</t>
    </r>
  </si>
  <si>
    <r>
      <rPr>
        <sz val="11"/>
        <color theme="1"/>
        <rFont val="宋体"/>
        <family val="3"/>
        <charset val="134"/>
      </rPr>
      <t>袁振东</t>
    </r>
  </si>
  <si>
    <r>
      <rPr>
        <sz val="11"/>
        <color theme="1"/>
        <rFont val="宋体"/>
        <family val="3"/>
        <charset val="134"/>
      </rPr>
      <t>袁佳成</t>
    </r>
  </si>
  <si>
    <r>
      <rPr>
        <sz val="11"/>
        <color theme="1"/>
        <rFont val="宋体"/>
        <family val="3"/>
        <charset val="134"/>
      </rPr>
      <t>李子超</t>
    </r>
  </si>
  <si>
    <r>
      <rPr>
        <sz val="11"/>
        <color theme="1"/>
        <rFont val="宋体"/>
        <family val="3"/>
        <charset val="134"/>
      </rPr>
      <t>杨嘉晨</t>
    </r>
  </si>
  <si>
    <r>
      <rPr>
        <sz val="12"/>
        <rFont val="宋体"/>
        <family val="3"/>
        <charset val="134"/>
      </rPr>
      <t>韦瀚海</t>
    </r>
  </si>
  <si>
    <r>
      <rPr>
        <sz val="11"/>
        <color theme="1"/>
        <rFont val="宋体"/>
        <family val="3"/>
        <charset val="134"/>
      </rPr>
      <t>邱明亮</t>
    </r>
  </si>
  <si>
    <r>
      <rPr>
        <sz val="11"/>
        <color theme="1"/>
        <rFont val="宋体"/>
        <family val="3"/>
        <charset val="134"/>
      </rPr>
      <t>耿志杰</t>
    </r>
  </si>
  <si>
    <r>
      <rPr>
        <sz val="11"/>
        <color theme="1"/>
        <rFont val="宋体"/>
        <family val="3"/>
        <charset val="134"/>
      </rPr>
      <t>杨若漪</t>
    </r>
  </si>
  <si>
    <r>
      <rPr>
        <sz val="11"/>
        <color theme="1"/>
        <rFont val="宋体"/>
        <family val="3"/>
        <charset val="134"/>
      </rPr>
      <t>姚思佳</t>
    </r>
  </si>
  <si>
    <r>
      <rPr>
        <sz val="11"/>
        <color theme="1"/>
        <rFont val="宋体"/>
        <family val="3"/>
        <charset val="134"/>
      </rPr>
      <t>张就</t>
    </r>
  </si>
  <si>
    <r>
      <rPr>
        <sz val="11"/>
        <color theme="1"/>
        <rFont val="宋体"/>
        <family val="3"/>
        <charset val="134"/>
      </rPr>
      <t>罗健</t>
    </r>
  </si>
  <si>
    <r>
      <rPr>
        <sz val="11"/>
        <color theme="1"/>
        <rFont val="宋体"/>
        <family val="3"/>
        <charset val="134"/>
      </rPr>
      <t>叶哲宁</t>
    </r>
  </si>
  <si>
    <r>
      <rPr>
        <sz val="11"/>
        <color theme="1"/>
        <rFont val="宋体"/>
        <family val="3"/>
        <charset val="134"/>
      </rPr>
      <t>李汶雪</t>
    </r>
  </si>
  <si>
    <r>
      <t xml:space="preserve"> </t>
    </r>
    <r>
      <rPr>
        <b/>
        <sz val="14"/>
        <color theme="1"/>
        <rFont val="宋体"/>
        <family val="3"/>
        <charset val="134"/>
      </rPr>
      <t>网工</t>
    </r>
    <r>
      <rPr>
        <b/>
        <sz val="14"/>
        <color theme="1"/>
        <rFont val="Times New Roman"/>
        <family val="1"/>
      </rPr>
      <t xml:space="preserve">19 </t>
    </r>
    <r>
      <rPr>
        <b/>
        <sz val="14"/>
        <color theme="1"/>
        <rFont val="宋体"/>
        <family val="3"/>
        <charset val="134"/>
      </rPr>
      <t>学生量化统计总表</t>
    </r>
    <phoneticPr fontId="21" type="noConversion"/>
  </si>
  <si>
    <r>
      <t>20-21</t>
    </r>
    <r>
      <rPr>
        <b/>
        <sz val="11"/>
        <color theme="1"/>
        <rFont val="宋体"/>
        <family val="3"/>
        <charset val="134"/>
      </rPr>
      <t>学年（</t>
    </r>
    <r>
      <rPr>
        <b/>
        <sz val="11"/>
        <color theme="1"/>
        <rFont val="Times New Roman"/>
        <family val="1"/>
      </rPr>
      <t>Q2</t>
    </r>
    <r>
      <rPr>
        <b/>
        <sz val="11"/>
        <color theme="1"/>
        <rFont val="宋体"/>
        <family val="3"/>
        <charset val="134"/>
      </rPr>
      <t>，百分制）</t>
    </r>
  </si>
  <si>
    <r>
      <t xml:space="preserve"> </t>
    </r>
    <r>
      <rPr>
        <b/>
        <sz val="14"/>
        <color theme="1"/>
        <rFont val="宋体"/>
        <charset val="134"/>
      </rPr>
      <t>数媒</t>
    </r>
    <r>
      <rPr>
        <b/>
        <sz val="14"/>
        <color theme="1"/>
        <rFont val="Times New Roman"/>
        <family val="1"/>
      </rPr>
      <t>19-2</t>
    </r>
    <r>
      <rPr>
        <b/>
        <sz val="14"/>
        <color theme="1"/>
        <rFont val="宋体"/>
        <family val="3"/>
        <charset val="134"/>
      </rPr>
      <t xml:space="preserve"> </t>
    </r>
    <r>
      <rPr>
        <b/>
        <sz val="14"/>
        <color theme="1"/>
        <rFont val="宋体"/>
        <charset val="134"/>
      </rPr>
      <t>学生量化统计总表</t>
    </r>
    <phoneticPr fontId="21" type="noConversion"/>
  </si>
  <si>
    <r>
      <t xml:space="preserve"> </t>
    </r>
    <r>
      <rPr>
        <b/>
        <sz val="14"/>
        <color rgb="FF000000"/>
        <rFont val="宋体"/>
        <charset val="134"/>
      </rPr>
      <t>数媒</t>
    </r>
    <r>
      <rPr>
        <b/>
        <sz val="14"/>
        <color rgb="FF000000"/>
        <rFont val="Times New Roman"/>
        <family val="1"/>
      </rPr>
      <t xml:space="preserve">19-1 </t>
    </r>
    <r>
      <rPr>
        <b/>
        <sz val="14"/>
        <color rgb="FF000000"/>
        <rFont val="宋体"/>
        <charset val="134"/>
      </rPr>
      <t>学生量化统计总表</t>
    </r>
    <phoneticPr fontId="21" type="noConversion"/>
  </si>
  <si>
    <r>
      <t xml:space="preserve"> </t>
    </r>
    <r>
      <rPr>
        <b/>
        <sz val="14"/>
        <color theme="1"/>
        <rFont val="宋体"/>
        <charset val="134"/>
      </rPr>
      <t>计算机</t>
    </r>
    <r>
      <rPr>
        <b/>
        <sz val="14"/>
        <color theme="1"/>
        <rFont val="Times New Roman"/>
        <family val="1"/>
      </rPr>
      <t xml:space="preserve">19-2 </t>
    </r>
    <r>
      <rPr>
        <b/>
        <sz val="14"/>
        <color theme="1"/>
        <rFont val="宋体"/>
        <charset val="134"/>
      </rPr>
      <t>学生量化统计总表</t>
    </r>
    <phoneticPr fontId="21" type="noConversion"/>
  </si>
  <si>
    <r>
      <t xml:space="preserve"> </t>
    </r>
    <r>
      <rPr>
        <b/>
        <sz val="14"/>
        <color theme="1"/>
        <rFont val="宋体"/>
        <family val="3"/>
        <charset val="134"/>
      </rPr>
      <t>计算机</t>
    </r>
    <r>
      <rPr>
        <b/>
        <sz val="14"/>
        <color theme="1"/>
        <rFont val="Times New Roman"/>
        <family val="1"/>
      </rPr>
      <t xml:space="preserve">19-1 </t>
    </r>
    <r>
      <rPr>
        <b/>
        <sz val="14"/>
        <color theme="1"/>
        <rFont val="宋体"/>
        <family val="3"/>
        <charset val="134"/>
      </rPr>
      <t>学生量化统计总表</t>
    </r>
    <phoneticPr fontId="21" type="noConversion"/>
  </si>
  <si>
    <r>
      <t xml:space="preserve"> </t>
    </r>
    <r>
      <rPr>
        <b/>
        <sz val="14"/>
        <color theme="1"/>
        <rFont val="宋体"/>
        <charset val="134"/>
      </rPr>
      <t>大数据</t>
    </r>
    <r>
      <rPr>
        <b/>
        <sz val="14"/>
        <color theme="1"/>
        <rFont val="Times New Roman"/>
        <family val="1"/>
      </rPr>
      <t xml:space="preserve">19 </t>
    </r>
    <r>
      <rPr>
        <b/>
        <sz val="14"/>
        <color theme="1"/>
        <rFont val="宋体"/>
        <charset val="134"/>
      </rPr>
      <t>学生量化统计总表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</si>
</sst>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name val="Times New Roman"/>
      <family val="1"/>
    </font>
    <font>
      <sz val="11"/>
      <color theme="1"/>
      <name val="宋体"/>
      <charset val="134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>
      <alignment vertical="center"/>
    </xf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1" fillId="0" borderId="0" xfId="0" applyNumberFormat="1" applyFo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1" fillId="0" borderId="0" xfId="0" applyFont="1" applyFill="1" applyAlignment="1"/>
    <xf numFmtId="0" fontId="1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6" fillId="0" borderId="0" xfId="1" applyNumberFormat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G7" sqref="G7"/>
    </sheetView>
  </sheetViews>
  <sheetFormatPr defaultColWidth="9" defaultRowHeight="15" x14ac:dyDescent="0.25"/>
  <cols>
    <col min="1" max="1" width="18.875" style="1" customWidth="1"/>
    <col min="2" max="2" width="20.375" style="1" customWidth="1"/>
    <col min="3" max="3" width="30.125" style="1" customWidth="1"/>
    <col min="4" max="4" width="21.25" style="1" customWidth="1"/>
    <col min="5" max="5" width="9" style="1"/>
    <col min="6" max="6" width="16.5" style="1" customWidth="1"/>
    <col min="7" max="16384" width="9" style="1"/>
  </cols>
  <sheetData>
    <row r="1" spans="1:4" ht="22.5" customHeight="1" x14ac:dyDescent="0.25">
      <c r="A1" s="36" t="s">
        <v>277</v>
      </c>
      <c r="B1" s="36"/>
      <c r="C1" s="36"/>
      <c r="D1" s="36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2">
        <v>180303113</v>
      </c>
      <c r="B3" s="4" t="s">
        <v>4</v>
      </c>
      <c r="C3" s="5">
        <v>17</v>
      </c>
      <c r="D3" s="2">
        <f t="shared" ref="D3:D32" si="0">C3*0.07</f>
        <v>1.1900000000000002</v>
      </c>
    </row>
    <row r="4" spans="1:4" x14ac:dyDescent="0.25">
      <c r="A4" s="2">
        <v>191002107</v>
      </c>
      <c r="B4" s="4" t="s">
        <v>5</v>
      </c>
      <c r="C4" s="5">
        <v>15</v>
      </c>
      <c r="D4" s="2">
        <f t="shared" si="0"/>
        <v>1.05</v>
      </c>
    </row>
    <row r="5" spans="1:4" x14ac:dyDescent="0.25">
      <c r="A5" s="2">
        <v>191002110</v>
      </c>
      <c r="B5" s="4" t="s">
        <v>6</v>
      </c>
      <c r="C5" s="5">
        <v>100</v>
      </c>
      <c r="D5" s="2">
        <f t="shared" si="0"/>
        <v>7.0000000000000009</v>
      </c>
    </row>
    <row r="6" spans="1:4" x14ac:dyDescent="0.25">
      <c r="A6" s="19">
        <v>191002122</v>
      </c>
      <c r="B6" s="4" t="s">
        <v>7</v>
      </c>
      <c r="C6" s="5">
        <v>69</v>
      </c>
      <c r="D6" s="2">
        <f t="shared" si="0"/>
        <v>4.83</v>
      </c>
    </row>
    <row r="7" spans="1:4" x14ac:dyDescent="0.25">
      <c r="A7" s="2">
        <v>191002203</v>
      </c>
      <c r="B7" s="4" t="s">
        <v>8</v>
      </c>
      <c r="C7" s="5">
        <v>21</v>
      </c>
      <c r="D7" s="2">
        <f t="shared" si="0"/>
        <v>1.4700000000000002</v>
      </c>
    </row>
    <row r="8" spans="1:4" x14ac:dyDescent="0.25">
      <c r="A8" s="2">
        <v>191002215</v>
      </c>
      <c r="B8" s="4" t="s">
        <v>9</v>
      </c>
      <c r="C8" s="5">
        <v>32</v>
      </c>
      <c r="D8" s="2">
        <f t="shared" si="0"/>
        <v>2.2400000000000002</v>
      </c>
    </row>
    <row r="9" spans="1:4" x14ac:dyDescent="0.25">
      <c r="A9" s="2">
        <v>191002225</v>
      </c>
      <c r="B9" s="4" t="s">
        <v>10</v>
      </c>
      <c r="C9" s="5">
        <v>6</v>
      </c>
      <c r="D9" s="2">
        <f t="shared" si="0"/>
        <v>0.42000000000000004</v>
      </c>
    </row>
    <row r="10" spans="1:4" x14ac:dyDescent="0.25">
      <c r="A10" s="2">
        <v>191002226</v>
      </c>
      <c r="B10" s="4" t="s">
        <v>11</v>
      </c>
      <c r="C10" s="5">
        <v>39</v>
      </c>
      <c r="D10" s="2">
        <f t="shared" si="0"/>
        <v>2.7300000000000004</v>
      </c>
    </row>
    <row r="11" spans="1:4" x14ac:dyDescent="0.25">
      <c r="A11" s="2">
        <v>191002304</v>
      </c>
      <c r="B11" s="4" t="s">
        <v>12</v>
      </c>
      <c r="C11" s="5">
        <v>19</v>
      </c>
      <c r="D11" s="2">
        <f t="shared" si="0"/>
        <v>1.33</v>
      </c>
    </row>
    <row r="12" spans="1:4" x14ac:dyDescent="0.25">
      <c r="A12" s="2">
        <v>191002305</v>
      </c>
      <c r="B12" s="4" t="s">
        <v>13</v>
      </c>
      <c r="C12" s="5">
        <v>0</v>
      </c>
      <c r="D12" s="2">
        <f t="shared" si="0"/>
        <v>0</v>
      </c>
    </row>
    <row r="13" spans="1:4" x14ac:dyDescent="0.25">
      <c r="A13" s="2">
        <v>191002314</v>
      </c>
      <c r="B13" s="4" t="s">
        <v>14</v>
      </c>
      <c r="C13" s="5">
        <v>11</v>
      </c>
      <c r="D13" s="2">
        <f t="shared" si="0"/>
        <v>0.77</v>
      </c>
    </row>
    <row r="14" spans="1:4" x14ac:dyDescent="0.25">
      <c r="A14" s="2">
        <v>191002315</v>
      </c>
      <c r="B14" s="4" t="s">
        <v>15</v>
      </c>
      <c r="C14" s="5">
        <v>18</v>
      </c>
      <c r="D14" s="2">
        <f t="shared" si="0"/>
        <v>1.2600000000000002</v>
      </c>
    </row>
    <row r="15" spans="1:4" x14ac:dyDescent="0.25">
      <c r="A15" s="2">
        <v>191002320</v>
      </c>
      <c r="B15" s="4" t="s">
        <v>16</v>
      </c>
      <c r="C15" s="5">
        <v>31</v>
      </c>
      <c r="D15" s="2">
        <f t="shared" si="0"/>
        <v>2.1700000000000004</v>
      </c>
    </row>
    <row r="16" spans="1:4" x14ac:dyDescent="0.25">
      <c r="A16" s="2">
        <v>191002321</v>
      </c>
      <c r="B16" s="4" t="s">
        <v>17</v>
      </c>
      <c r="C16" s="5">
        <v>44</v>
      </c>
      <c r="D16" s="2">
        <f t="shared" si="0"/>
        <v>3.08</v>
      </c>
    </row>
    <row r="17" spans="1:4" x14ac:dyDescent="0.25">
      <c r="A17" s="2">
        <v>191002322</v>
      </c>
      <c r="B17" s="4" t="s">
        <v>18</v>
      </c>
      <c r="C17" s="5">
        <v>95</v>
      </c>
      <c r="D17" s="2">
        <f t="shared" si="0"/>
        <v>6.65</v>
      </c>
    </row>
    <row r="18" spans="1:4" x14ac:dyDescent="0.25">
      <c r="A18" s="2">
        <v>191002402</v>
      </c>
      <c r="B18" s="4" t="s">
        <v>19</v>
      </c>
      <c r="C18" s="5">
        <v>59</v>
      </c>
      <c r="D18" s="2">
        <f t="shared" si="0"/>
        <v>4.1300000000000008</v>
      </c>
    </row>
    <row r="19" spans="1:4" x14ac:dyDescent="0.25">
      <c r="A19" s="4">
        <v>191002408</v>
      </c>
      <c r="B19" s="4" t="s">
        <v>20</v>
      </c>
      <c r="C19" s="5">
        <v>100</v>
      </c>
      <c r="D19" s="2">
        <f t="shared" si="0"/>
        <v>7.0000000000000009</v>
      </c>
    </row>
    <row r="20" spans="1:4" x14ac:dyDescent="0.25">
      <c r="A20" s="2">
        <v>191002417</v>
      </c>
      <c r="B20" s="4" t="s">
        <v>21</v>
      </c>
      <c r="C20" s="5">
        <v>30</v>
      </c>
      <c r="D20" s="2">
        <f t="shared" si="0"/>
        <v>2.1</v>
      </c>
    </row>
    <row r="21" spans="1:4" x14ac:dyDescent="0.25">
      <c r="A21" s="2">
        <v>191002502</v>
      </c>
      <c r="B21" s="4" t="s">
        <v>22</v>
      </c>
      <c r="C21" s="5">
        <v>68</v>
      </c>
      <c r="D21" s="2">
        <f t="shared" si="0"/>
        <v>4.7600000000000007</v>
      </c>
    </row>
    <row r="22" spans="1:4" x14ac:dyDescent="0.25">
      <c r="A22" s="2">
        <v>191002504</v>
      </c>
      <c r="B22" s="4" t="s">
        <v>23</v>
      </c>
      <c r="C22" s="5">
        <v>38</v>
      </c>
      <c r="D22" s="2">
        <f t="shared" si="0"/>
        <v>2.66</v>
      </c>
    </row>
    <row r="23" spans="1:4" x14ac:dyDescent="0.25">
      <c r="A23" s="2">
        <v>191002506</v>
      </c>
      <c r="B23" s="4" t="s">
        <v>24</v>
      </c>
      <c r="C23" s="5">
        <v>60</v>
      </c>
      <c r="D23" s="2">
        <f t="shared" si="0"/>
        <v>4.2</v>
      </c>
    </row>
    <row r="24" spans="1:4" x14ac:dyDescent="0.25">
      <c r="A24" s="2">
        <v>191002511</v>
      </c>
      <c r="B24" s="4" t="s">
        <v>25</v>
      </c>
      <c r="C24" s="5">
        <v>33</v>
      </c>
      <c r="D24" s="2">
        <f t="shared" si="0"/>
        <v>2.31</v>
      </c>
    </row>
    <row r="25" spans="1:4" x14ac:dyDescent="0.25">
      <c r="A25" s="2">
        <v>191002514</v>
      </c>
      <c r="B25" s="4" t="s">
        <v>26</v>
      </c>
      <c r="C25" s="5">
        <v>23</v>
      </c>
      <c r="D25" s="2">
        <f t="shared" si="0"/>
        <v>1.61</v>
      </c>
    </row>
    <row r="26" spans="1:4" x14ac:dyDescent="0.25">
      <c r="A26" s="2">
        <v>191002515</v>
      </c>
      <c r="B26" s="4" t="s">
        <v>27</v>
      </c>
      <c r="C26" s="5">
        <v>27</v>
      </c>
      <c r="D26" s="2">
        <f t="shared" si="0"/>
        <v>1.8900000000000001</v>
      </c>
    </row>
    <row r="27" spans="1:4" x14ac:dyDescent="0.25">
      <c r="A27" s="2">
        <v>191002606</v>
      </c>
      <c r="B27" s="4" t="s">
        <v>28</v>
      </c>
      <c r="C27" s="5">
        <v>35</v>
      </c>
      <c r="D27" s="2">
        <f t="shared" si="0"/>
        <v>2.4500000000000002</v>
      </c>
    </row>
    <row r="28" spans="1:4" x14ac:dyDescent="0.25">
      <c r="A28" s="2">
        <v>191002612</v>
      </c>
      <c r="B28" s="4" t="s">
        <v>29</v>
      </c>
      <c r="C28" s="5">
        <v>71</v>
      </c>
      <c r="D28" s="2">
        <f t="shared" si="0"/>
        <v>4.9700000000000006</v>
      </c>
    </row>
    <row r="29" spans="1:4" x14ac:dyDescent="0.25">
      <c r="A29" s="2">
        <v>191002614</v>
      </c>
      <c r="B29" s="4" t="s">
        <v>30</v>
      </c>
      <c r="C29" s="5">
        <v>86</v>
      </c>
      <c r="D29" s="2">
        <f t="shared" si="0"/>
        <v>6.0200000000000005</v>
      </c>
    </row>
    <row r="30" spans="1:4" x14ac:dyDescent="0.25">
      <c r="A30" s="2">
        <v>191002624</v>
      </c>
      <c r="B30" s="4" t="s">
        <v>31</v>
      </c>
      <c r="C30" s="5">
        <v>16</v>
      </c>
      <c r="D30" s="2">
        <f t="shared" si="0"/>
        <v>1.1200000000000001</v>
      </c>
    </row>
    <row r="31" spans="1:4" x14ac:dyDescent="0.25">
      <c r="A31" s="2">
        <v>191002627</v>
      </c>
      <c r="B31" s="4" t="s">
        <v>32</v>
      </c>
      <c r="C31" s="5">
        <v>39</v>
      </c>
      <c r="D31" s="2">
        <f t="shared" si="0"/>
        <v>2.7300000000000004</v>
      </c>
    </row>
    <row r="32" spans="1:4" x14ac:dyDescent="0.25">
      <c r="A32" s="2">
        <v>191002707</v>
      </c>
      <c r="B32" s="4" t="s">
        <v>33</v>
      </c>
      <c r="C32" s="5">
        <v>56</v>
      </c>
      <c r="D32" s="2">
        <f t="shared" si="0"/>
        <v>3.9200000000000004</v>
      </c>
    </row>
  </sheetData>
  <sortState ref="A3:D31">
    <sortCondition ref="A3"/>
  </sortState>
  <mergeCells count="1">
    <mergeCell ref="A1:D1"/>
  </mergeCells>
  <phoneticPr fontId="2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E8" sqref="E8"/>
    </sheetView>
  </sheetViews>
  <sheetFormatPr defaultColWidth="9" defaultRowHeight="13.5" x14ac:dyDescent="0.15"/>
  <cols>
    <col min="1" max="1" width="26.25" customWidth="1"/>
    <col min="2" max="2" width="14.5" customWidth="1"/>
    <col min="3" max="3" width="32.625" customWidth="1"/>
    <col min="4" max="4" width="26.625" style="31" customWidth="1"/>
  </cols>
  <sheetData>
    <row r="1" spans="1:4" ht="18.75" x14ac:dyDescent="0.15">
      <c r="A1" s="36" t="s">
        <v>276</v>
      </c>
      <c r="B1" s="36"/>
      <c r="C1" s="36"/>
      <c r="D1" s="36"/>
    </row>
    <row r="2" spans="1:4" ht="14.25" x14ac:dyDescent="0.2">
      <c r="A2" s="3" t="s">
        <v>0</v>
      </c>
      <c r="B2" s="3" t="s">
        <v>1</v>
      </c>
      <c r="C2" s="3" t="s">
        <v>2</v>
      </c>
      <c r="D2" s="32" t="s">
        <v>3</v>
      </c>
    </row>
    <row r="3" spans="1:4" ht="15" x14ac:dyDescent="0.25">
      <c r="A3" s="2">
        <v>181303105</v>
      </c>
      <c r="B3" s="18" t="s">
        <v>34</v>
      </c>
      <c r="C3" s="5">
        <v>34</v>
      </c>
      <c r="D3" s="33">
        <f t="shared" ref="D3:D31" si="0">C3*0.07</f>
        <v>2.3800000000000003</v>
      </c>
    </row>
    <row r="4" spans="1:4" ht="15" x14ac:dyDescent="0.25">
      <c r="A4" s="2">
        <v>191002103</v>
      </c>
      <c r="B4" s="18" t="s">
        <v>35</v>
      </c>
      <c r="C4" s="5">
        <v>90</v>
      </c>
      <c r="D4" s="33">
        <f t="shared" si="0"/>
        <v>6.3000000000000007</v>
      </c>
    </row>
    <row r="5" spans="1:4" ht="15" x14ac:dyDescent="0.25">
      <c r="A5" s="2">
        <v>191002106</v>
      </c>
      <c r="B5" s="18" t="s">
        <v>36</v>
      </c>
      <c r="C5" s="5">
        <v>98</v>
      </c>
      <c r="D5" s="33">
        <f t="shared" si="0"/>
        <v>6.86</v>
      </c>
    </row>
    <row r="6" spans="1:4" ht="15" x14ac:dyDescent="0.25">
      <c r="A6" s="2">
        <v>191002108</v>
      </c>
      <c r="B6" s="18" t="s">
        <v>37</v>
      </c>
      <c r="C6" s="5">
        <v>100</v>
      </c>
      <c r="D6" s="33">
        <f t="shared" si="0"/>
        <v>7.0000000000000009</v>
      </c>
    </row>
    <row r="7" spans="1:4" ht="15" x14ac:dyDescent="0.25">
      <c r="A7" s="2">
        <v>191002111</v>
      </c>
      <c r="B7" s="18" t="s">
        <v>38</v>
      </c>
      <c r="C7" s="5">
        <v>100</v>
      </c>
      <c r="D7" s="33">
        <f t="shared" si="0"/>
        <v>7.0000000000000009</v>
      </c>
    </row>
    <row r="8" spans="1:4" ht="15" x14ac:dyDescent="0.25">
      <c r="A8" s="2">
        <v>191002112</v>
      </c>
      <c r="B8" s="18" t="s">
        <v>39</v>
      </c>
      <c r="C8" s="5">
        <v>88</v>
      </c>
      <c r="D8" s="33">
        <f t="shared" si="0"/>
        <v>6.16</v>
      </c>
    </row>
    <row r="9" spans="1:4" ht="15" x14ac:dyDescent="0.25">
      <c r="A9" s="2">
        <v>191002113</v>
      </c>
      <c r="B9" s="18" t="s">
        <v>40</v>
      </c>
      <c r="C9" s="5">
        <v>79</v>
      </c>
      <c r="D9" s="33">
        <f t="shared" si="0"/>
        <v>5.53</v>
      </c>
    </row>
    <row r="10" spans="1:4" ht="15" x14ac:dyDescent="0.25">
      <c r="A10" s="2">
        <v>191002114</v>
      </c>
      <c r="B10" s="18" t="s">
        <v>41</v>
      </c>
      <c r="C10" s="5">
        <v>17</v>
      </c>
      <c r="D10" s="33">
        <f t="shared" si="0"/>
        <v>1.1900000000000002</v>
      </c>
    </row>
    <row r="11" spans="1:4" ht="15" x14ac:dyDescent="0.15">
      <c r="A11" s="19">
        <v>191002116</v>
      </c>
      <c r="B11" s="20" t="s">
        <v>42</v>
      </c>
      <c r="C11" s="21">
        <v>41</v>
      </c>
      <c r="D11" s="33">
        <f t="shared" si="0"/>
        <v>2.87</v>
      </c>
    </row>
    <row r="12" spans="1:4" ht="15" x14ac:dyDescent="0.15">
      <c r="A12" s="19">
        <v>191002117</v>
      </c>
      <c r="B12" s="20" t="s">
        <v>43</v>
      </c>
      <c r="C12" s="21">
        <v>45</v>
      </c>
      <c r="D12" s="33">
        <f t="shared" si="0"/>
        <v>3.1500000000000004</v>
      </c>
    </row>
    <row r="13" spans="1:4" ht="15" x14ac:dyDescent="0.25">
      <c r="A13" s="2">
        <v>191002121</v>
      </c>
      <c r="B13" s="18" t="s">
        <v>44</v>
      </c>
      <c r="C13" s="5">
        <v>100</v>
      </c>
      <c r="D13" s="33">
        <f t="shared" si="0"/>
        <v>7.0000000000000009</v>
      </c>
    </row>
    <row r="14" spans="1:4" ht="15" x14ac:dyDescent="0.25">
      <c r="A14" s="2">
        <v>191002124</v>
      </c>
      <c r="B14" s="18" t="s">
        <v>45</v>
      </c>
      <c r="C14" s="5">
        <v>100</v>
      </c>
      <c r="D14" s="33">
        <f t="shared" si="0"/>
        <v>7.0000000000000009</v>
      </c>
    </row>
    <row r="15" spans="1:4" ht="15" x14ac:dyDescent="0.25">
      <c r="A15" s="2">
        <v>191002125</v>
      </c>
      <c r="B15" s="18" t="s">
        <v>46</v>
      </c>
      <c r="C15" s="5">
        <v>100</v>
      </c>
      <c r="D15" s="33">
        <f t="shared" si="0"/>
        <v>7.0000000000000009</v>
      </c>
    </row>
    <row r="16" spans="1:4" ht="15" x14ac:dyDescent="0.25">
      <c r="A16" s="2">
        <v>191002127</v>
      </c>
      <c r="B16" s="18" t="s">
        <v>47</v>
      </c>
      <c r="C16" s="5">
        <v>97</v>
      </c>
      <c r="D16" s="33">
        <f t="shared" si="0"/>
        <v>6.7900000000000009</v>
      </c>
    </row>
    <row r="17" spans="1:4" ht="15" x14ac:dyDescent="0.25">
      <c r="A17" s="2">
        <v>191002306</v>
      </c>
      <c r="B17" s="18" t="s">
        <v>48</v>
      </c>
      <c r="C17" s="5">
        <v>35</v>
      </c>
      <c r="D17" s="33">
        <f t="shared" si="0"/>
        <v>2.4500000000000002</v>
      </c>
    </row>
    <row r="18" spans="1:4" ht="15" x14ac:dyDescent="0.25">
      <c r="A18" s="2">
        <v>191002323</v>
      </c>
      <c r="B18" s="18" t="s">
        <v>49</v>
      </c>
      <c r="C18" s="5">
        <v>11</v>
      </c>
      <c r="D18" s="33">
        <f t="shared" si="0"/>
        <v>0.77</v>
      </c>
    </row>
    <row r="19" spans="1:4" ht="15" x14ac:dyDescent="0.25">
      <c r="A19" s="2">
        <v>191002418</v>
      </c>
      <c r="B19" s="18" t="s">
        <v>50</v>
      </c>
      <c r="C19" s="5">
        <v>41</v>
      </c>
      <c r="D19" s="33">
        <f t="shared" si="0"/>
        <v>2.87</v>
      </c>
    </row>
    <row r="20" spans="1:4" ht="15" x14ac:dyDescent="0.25">
      <c r="A20" s="2">
        <v>191002423</v>
      </c>
      <c r="B20" s="18" t="s">
        <v>51</v>
      </c>
      <c r="C20" s="5">
        <v>8</v>
      </c>
      <c r="D20" s="33">
        <f t="shared" si="0"/>
        <v>0.56000000000000005</v>
      </c>
    </row>
    <row r="21" spans="1:4" ht="15" x14ac:dyDescent="0.25">
      <c r="A21" s="2">
        <v>191002424</v>
      </c>
      <c r="B21" s="18" t="s">
        <v>52</v>
      </c>
      <c r="C21" s="5">
        <v>45</v>
      </c>
      <c r="D21" s="33">
        <f t="shared" si="0"/>
        <v>3.1500000000000004</v>
      </c>
    </row>
    <row r="22" spans="1:4" ht="15" x14ac:dyDescent="0.25">
      <c r="A22" s="2">
        <v>191002510</v>
      </c>
      <c r="B22" s="18" t="s">
        <v>53</v>
      </c>
      <c r="C22" s="5">
        <v>60</v>
      </c>
      <c r="D22" s="33">
        <f t="shared" si="0"/>
        <v>4.2</v>
      </c>
    </row>
    <row r="23" spans="1:4" ht="15" x14ac:dyDescent="0.25">
      <c r="A23" s="2">
        <v>191002518</v>
      </c>
      <c r="B23" s="18" t="s">
        <v>54</v>
      </c>
      <c r="C23" s="5">
        <v>82</v>
      </c>
      <c r="D23" s="33">
        <f t="shared" si="0"/>
        <v>5.74</v>
      </c>
    </row>
    <row r="24" spans="1:4" ht="15" x14ac:dyDescent="0.25">
      <c r="A24" s="2">
        <v>191002525</v>
      </c>
      <c r="B24" s="18" t="s">
        <v>55</v>
      </c>
      <c r="C24" s="5">
        <v>100</v>
      </c>
      <c r="D24" s="33">
        <f t="shared" si="0"/>
        <v>7.0000000000000009</v>
      </c>
    </row>
    <row r="25" spans="1:4" ht="15" x14ac:dyDescent="0.25">
      <c r="A25" s="2">
        <v>191002527</v>
      </c>
      <c r="B25" s="18" t="s">
        <v>56</v>
      </c>
      <c r="C25" s="5">
        <v>34</v>
      </c>
      <c r="D25" s="33">
        <f t="shared" si="0"/>
        <v>2.3800000000000003</v>
      </c>
    </row>
    <row r="26" spans="1:4" ht="15" x14ac:dyDescent="0.25">
      <c r="A26" s="2">
        <v>191002607</v>
      </c>
      <c r="B26" s="18" t="s">
        <v>57</v>
      </c>
      <c r="C26" s="5">
        <v>60</v>
      </c>
      <c r="D26" s="33">
        <f t="shared" si="0"/>
        <v>4.2</v>
      </c>
    </row>
    <row r="27" spans="1:4" ht="15" x14ac:dyDescent="0.25">
      <c r="A27" s="2">
        <v>191002701</v>
      </c>
      <c r="B27" s="18" t="s">
        <v>58</v>
      </c>
      <c r="C27" s="5">
        <v>77</v>
      </c>
      <c r="D27" s="33">
        <f t="shared" si="0"/>
        <v>5.3900000000000006</v>
      </c>
    </row>
    <row r="28" spans="1:4" ht="15" x14ac:dyDescent="0.25">
      <c r="A28" s="2">
        <v>191002702</v>
      </c>
      <c r="B28" s="18" t="s">
        <v>59</v>
      </c>
      <c r="C28" s="5">
        <v>31</v>
      </c>
      <c r="D28" s="33">
        <f t="shared" si="0"/>
        <v>2.1700000000000004</v>
      </c>
    </row>
    <row r="29" spans="1:4" ht="15" x14ac:dyDescent="0.25">
      <c r="A29" s="2">
        <v>191002711</v>
      </c>
      <c r="B29" s="18" t="s">
        <v>60</v>
      </c>
      <c r="C29" s="5">
        <v>57</v>
      </c>
      <c r="D29" s="33">
        <f t="shared" si="0"/>
        <v>3.99</v>
      </c>
    </row>
    <row r="30" spans="1:4" ht="15" x14ac:dyDescent="0.25">
      <c r="A30" s="2">
        <v>191002714</v>
      </c>
      <c r="B30" s="18" t="s">
        <v>61</v>
      </c>
      <c r="C30" s="5">
        <v>28</v>
      </c>
      <c r="D30" s="33">
        <f t="shared" si="0"/>
        <v>1.9600000000000002</v>
      </c>
    </row>
    <row r="31" spans="1:4" ht="15" x14ac:dyDescent="0.25">
      <c r="A31" s="2">
        <v>191002728</v>
      </c>
      <c r="B31" s="18" t="s">
        <v>62</v>
      </c>
      <c r="C31" s="5">
        <v>41</v>
      </c>
      <c r="D31" s="33">
        <f t="shared" si="0"/>
        <v>2.87</v>
      </c>
    </row>
  </sheetData>
  <mergeCells count="1">
    <mergeCell ref="A1:D1"/>
  </mergeCells>
  <phoneticPr fontId="21" type="noConversion"/>
  <conditionalFormatting sqref="B1:B31">
    <cfRule type="duplicateValues" dxfId="6" priority="1"/>
  </conditionalFormatting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D1"/>
    </sheetView>
  </sheetViews>
  <sheetFormatPr defaultColWidth="9" defaultRowHeight="15" x14ac:dyDescent="0.25"/>
  <cols>
    <col min="1" max="1" width="18.875" style="1" customWidth="1"/>
    <col min="2" max="2" width="20.375" style="1" customWidth="1"/>
    <col min="3" max="3" width="30.125" style="1" customWidth="1"/>
    <col min="4" max="4" width="21.25" style="1" customWidth="1"/>
    <col min="5" max="5" width="26.25" style="1" customWidth="1"/>
    <col min="6" max="16384" width="9" style="1"/>
  </cols>
  <sheetData>
    <row r="1" spans="1:4" ht="22.5" customHeight="1" x14ac:dyDescent="0.25">
      <c r="A1" s="36" t="s">
        <v>275</v>
      </c>
      <c r="B1" s="36"/>
      <c r="C1" s="36"/>
      <c r="D1" s="36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2">
        <v>180303106</v>
      </c>
      <c r="B3" s="4" t="s">
        <v>63</v>
      </c>
      <c r="C3" s="5">
        <v>25</v>
      </c>
      <c r="D3" s="1">
        <f t="shared" ref="D3:D32" si="0">(C3)*0.07</f>
        <v>1.7500000000000002</v>
      </c>
    </row>
    <row r="4" spans="1:4" x14ac:dyDescent="0.25">
      <c r="A4" s="2">
        <v>191002205</v>
      </c>
      <c r="B4" s="4" t="s">
        <v>64</v>
      </c>
      <c r="C4" s="5">
        <v>31</v>
      </c>
      <c r="D4" s="1">
        <f t="shared" si="0"/>
        <v>2.1700000000000004</v>
      </c>
    </row>
    <row r="5" spans="1:4" x14ac:dyDescent="0.25">
      <c r="A5" s="2">
        <v>191002206</v>
      </c>
      <c r="B5" s="4" t="s">
        <v>65</v>
      </c>
      <c r="C5" s="5">
        <v>100</v>
      </c>
      <c r="D5" s="1">
        <f t="shared" si="0"/>
        <v>7.0000000000000009</v>
      </c>
    </row>
    <row r="6" spans="1:4" x14ac:dyDescent="0.25">
      <c r="A6" s="2">
        <v>191002210</v>
      </c>
      <c r="B6" s="4" t="s">
        <v>66</v>
      </c>
      <c r="C6" s="5">
        <v>68</v>
      </c>
      <c r="D6" s="1">
        <f t="shared" si="0"/>
        <v>4.7600000000000007</v>
      </c>
    </row>
    <row r="7" spans="1:4" x14ac:dyDescent="0.25">
      <c r="A7" s="2">
        <v>191002211</v>
      </c>
      <c r="B7" s="4" t="s">
        <v>67</v>
      </c>
      <c r="C7" s="5">
        <v>100</v>
      </c>
      <c r="D7" s="1">
        <f t="shared" si="0"/>
        <v>7.0000000000000009</v>
      </c>
    </row>
    <row r="8" spans="1:4" x14ac:dyDescent="0.25">
      <c r="A8" s="2">
        <v>191002213</v>
      </c>
      <c r="B8" s="4" t="s">
        <v>68</v>
      </c>
      <c r="C8" s="5">
        <v>13</v>
      </c>
      <c r="D8" s="1">
        <f t="shared" si="0"/>
        <v>0.91000000000000014</v>
      </c>
    </row>
    <row r="9" spans="1:4" x14ac:dyDescent="0.25">
      <c r="A9" s="2">
        <v>191002214</v>
      </c>
      <c r="B9" s="4" t="s">
        <v>69</v>
      </c>
      <c r="C9" s="5">
        <v>74</v>
      </c>
      <c r="D9" s="1">
        <f t="shared" si="0"/>
        <v>5.1800000000000006</v>
      </c>
    </row>
    <row r="10" spans="1:4" x14ac:dyDescent="0.25">
      <c r="A10" s="2">
        <v>191002217</v>
      </c>
      <c r="B10" s="4" t="s">
        <v>70</v>
      </c>
      <c r="C10" s="5">
        <v>79</v>
      </c>
      <c r="D10" s="1">
        <f t="shared" si="0"/>
        <v>5.53</v>
      </c>
    </row>
    <row r="11" spans="1:4" x14ac:dyDescent="0.25">
      <c r="A11" s="2">
        <v>191002220</v>
      </c>
      <c r="B11" s="4" t="s">
        <v>71</v>
      </c>
      <c r="C11" s="5">
        <v>100</v>
      </c>
      <c r="D11" s="1">
        <f t="shared" si="0"/>
        <v>7.0000000000000009</v>
      </c>
    </row>
    <row r="12" spans="1:4" x14ac:dyDescent="0.25">
      <c r="A12" s="2">
        <v>191002221</v>
      </c>
      <c r="B12" s="4" t="s">
        <v>72</v>
      </c>
      <c r="C12" s="5">
        <v>36</v>
      </c>
      <c r="D12" s="1">
        <f t="shared" si="0"/>
        <v>2.5200000000000005</v>
      </c>
    </row>
    <row r="13" spans="1:4" x14ac:dyDescent="0.25">
      <c r="A13" s="2">
        <v>191002223</v>
      </c>
      <c r="B13" s="4" t="s">
        <v>73</v>
      </c>
      <c r="C13" s="5">
        <v>34</v>
      </c>
      <c r="D13" s="1">
        <f t="shared" si="0"/>
        <v>2.3800000000000003</v>
      </c>
    </row>
    <row r="14" spans="1:4" x14ac:dyDescent="0.25">
      <c r="A14" s="2">
        <v>191002224</v>
      </c>
      <c r="B14" s="4" t="s">
        <v>74</v>
      </c>
      <c r="C14" s="5">
        <v>71</v>
      </c>
      <c r="D14" s="1">
        <f t="shared" si="0"/>
        <v>4.9700000000000006</v>
      </c>
    </row>
    <row r="15" spans="1:4" x14ac:dyDescent="0.25">
      <c r="A15" s="2">
        <v>191002228</v>
      </c>
      <c r="B15" s="4" t="s">
        <v>75</v>
      </c>
      <c r="C15" s="5">
        <v>29</v>
      </c>
      <c r="D15" s="1">
        <f t="shared" si="0"/>
        <v>2.0300000000000002</v>
      </c>
    </row>
    <row r="16" spans="1:4" x14ac:dyDescent="0.25">
      <c r="A16" s="2">
        <v>191002307</v>
      </c>
      <c r="B16" s="4" t="s">
        <v>76</v>
      </c>
      <c r="C16" s="5">
        <v>52</v>
      </c>
      <c r="D16" s="1">
        <f t="shared" si="0"/>
        <v>3.6400000000000006</v>
      </c>
    </row>
    <row r="17" spans="1:4" x14ac:dyDescent="0.25">
      <c r="A17" s="2">
        <v>191002309</v>
      </c>
      <c r="B17" s="4" t="s">
        <v>77</v>
      </c>
      <c r="C17" s="5">
        <v>57</v>
      </c>
      <c r="D17" s="1">
        <f t="shared" si="0"/>
        <v>3.99</v>
      </c>
    </row>
    <row r="18" spans="1:4" x14ac:dyDescent="0.25">
      <c r="A18" s="2">
        <v>191002310</v>
      </c>
      <c r="B18" s="4" t="s">
        <v>78</v>
      </c>
      <c r="C18" s="5">
        <v>85</v>
      </c>
      <c r="D18" s="1">
        <f t="shared" si="0"/>
        <v>5.95</v>
      </c>
    </row>
    <row r="19" spans="1:4" x14ac:dyDescent="0.25">
      <c r="A19" s="2">
        <v>191002312</v>
      </c>
      <c r="B19" s="4" t="s">
        <v>79</v>
      </c>
      <c r="C19" s="5">
        <v>49</v>
      </c>
      <c r="D19" s="1">
        <f t="shared" si="0"/>
        <v>3.43</v>
      </c>
    </row>
    <row r="20" spans="1:4" x14ac:dyDescent="0.25">
      <c r="A20" s="2">
        <v>191002326</v>
      </c>
      <c r="B20" s="4" t="s">
        <v>80</v>
      </c>
      <c r="C20" s="5">
        <v>81</v>
      </c>
      <c r="D20" s="1">
        <f t="shared" si="0"/>
        <v>5.6700000000000008</v>
      </c>
    </row>
    <row r="21" spans="1:4" x14ac:dyDescent="0.25">
      <c r="A21" s="2">
        <v>191002328</v>
      </c>
      <c r="B21" s="4" t="s">
        <v>81</v>
      </c>
      <c r="C21" s="5">
        <v>53</v>
      </c>
      <c r="D21" s="1">
        <f t="shared" si="0"/>
        <v>3.7100000000000004</v>
      </c>
    </row>
    <row r="22" spans="1:4" x14ac:dyDescent="0.25">
      <c r="A22" s="30">
        <v>191002403</v>
      </c>
      <c r="B22" s="4" t="s">
        <v>82</v>
      </c>
      <c r="C22" s="5">
        <v>15</v>
      </c>
      <c r="D22" s="1">
        <f t="shared" si="0"/>
        <v>1.05</v>
      </c>
    </row>
    <row r="23" spans="1:4" x14ac:dyDescent="0.25">
      <c r="A23" s="30">
        <v>191002421</v>
      </c>
      <c r="B23" s="4" t="s">
        <v>83</v>
      </c>
      <c r="C23" s="5">
        <v>35</v>
      </c>
      <c r="D23" s="1">
        <f t="shared" si="0"/>
        <v>2.4500000000000002</v>
      </c>
    </row>
    <row r="24" spans="1:4" x14ac:dyDescent="0.25">
      <c r="A24" s="30">
        <v>191002505</v>
      </c>
      <c r="B24" s="4" t="s">
        <v>84</v>
      </c>
      <c r="C24" s="5">
        <v>37</v>
      </c>
      <c r="D24" s="1">
        <f t="shared" si="0"/>
        <v>2.5900000000000003</v>
      </c>
    </row>
    <row r="25" spans="1:4" x14ac:dyDescent="0.25">
      <c r="A25" s="30">
        <v>191002508</v>
      </c>
      <c r="B25" s="4" t="s">
        <v>85</v>
      </c>
      <c r="C25" s="5">
        <v>100</v>
      </c>
      <c r="D25" s="1">
        <f t="shared" si="0"/>
        <v>7.0000000000000009</v>
      </c>
    </row>
    <row r="26" spans="1:4" x14ac:dyDescent="0.25">
      <c r="A26" s="30">
        <v>191002618</v>
      </c>
      <c r="B26" s="4" t="s">
        <v>86</v>
      </c>
      <c r="C26" s="5">
        <v>100</v>
      </c>
      <c r="D26" s="1">
        <f t="shared" si="0"/>
        <v>7.0000000000000009</v>
      </c>
    </row>
    <row r="27" spans="1:4" x14ac:dyDescent="0.25">
      <c r="A27" s="30">
        <v>191002621</v>
      </c>
      <c r="B27" s="4" t="s">
        <v>87</v>
      </c>
      <c r="C27" s="5">
        <v>66</v>
      </c>
      <c r="D27" s="1">
        <f t="shared" si="0"/>
        <v>4.62</v>
      </c>
    </row>
    <row r="28" spans="1:4" x14ac:dyDescent="0.25">
      <c r="A28" s="30">
        <v>191002710</v>
      </c>
      <c r="B28" s="4" t="s">
        <v>88</v>
      </c>
      <c r="C28" s="5">
        <v>100</v>
      </c>
      <c r="D28" s="1">
        <f t="shared" si="0"/>
        <v>7.0000000000000009</v>
      </c>
    </row>
    <row r="29" spans="1:4" x14ac:dyDescent="0.25">
      <c r="A29" s="30">
        <v>191002713</v>
      </c>
      <c r="B29" s="4" t="s">
        <v>89</v>
      </c>
      <c r="C29" s="5">
        <v>49</v>
      </c>
      <c r="D29" s="1">
        <f t="shared" si="0"/>
        <v>3.43</v>
      </c>
    </row>
    <row r="30" spans="1:4" x14ac:dyDescent="0.25">
      <c r="A30" s="30">
        <v>191002717</v>
      </c>
      <c r="B30" s="4" t="s">
        <v>90</v>
      </c>
      <c r="C30" s="5">
        <v>98</v>
      </c>
      <c r="D30" s="1">
        <f t="shared" si="0"/>
        <v>6.86</v>
      </c>
    </row>
    <row r="31" spans="1:4" x14ac:dyDescent="0.25">
      <c r="A31" s="30">
        <v>191002718</v>
      </c>
      <c r="B31" s="4" t="s">
        <v>91</v>
      </c>
      <c r="C31" s="5">
        <v>100</v>
      </c>
      <c r="D31" s="1">
        <f t="shared" si="0"/>
        <v>7.0000000000000009</v>
      </c>
    </row>
    <row r="32" spans="1:4" x14ac:dyDescent="0.25">
      <c r="A32" s="30">
        <v>191002719</v>
      </c>
      <c r="B32" s="4" t="s">
        <v>92</v>
      </c>
      <c r="C32" s="5">
        <v>100</v>
      </c>
      <c r="D32" s="1">
        <f t="shared" si="0"/>
        <v>7.0000000000000009</v>
      </c>
    </row>
  </sheetData>
  <mergeCells count="1">
    <mergeCell ref="A1:D1"/>
  </mergeCells>
  <phoneticPr fontId="21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D1"/>
    </sheetView>
  </sheetViews>
  <sheetFormatPr defaultColWidth="9" defaultRowHeight="15" x14ac:dyDescent="0.25"/>
  <cols>
    <col min="1" max="1" width="18.875" style="22" customWidth="1"/>
    <col min="2" max="2" width="20.375" style="22" customWidth="1"/>
    <col min="3" max="3" width="30.125" style="22" customWidth="1"/>
    <col min="4" max="4" width="21.25" style="22" customWidth="1"/>
    <col min="5" max="16384" width="9" style="22"/>
  </cols>
  <sheetData>
    <row r="1" spans="1:4" ht="22.5" customHeight="1" x14ac:dyDescent="0.25">
      <c r="A1" s="37" t="s">
        <v>274</v>
      </c>
      <c r="B1" s="37"/>
      <c r="C1" s="37"/>
      <c r="D1" s="37"/>
    </row>
    <row r="2" spans="1:4" x14ac:dyDescent="0.25">
      <c r="A2" s="23" t="s">
        <v>93</v>
      </c>
      <c r="B2" s="23" t="s">
        <v>94</v>
      </c>
      <c r="C2" s="23" t="s">
        <v>95</v>
      </c>
      <c r="D2" s="23" t="s">
        <v>96</v>
      </c>
    </row>
    <row r="3" spans="1:4" x14ac:dyDescent="0.25">
      <c r="A3" s="24">
        <v>180202125</v>
      </c>
      <c r="B3" s="24" t="s">
        <v>97</v>
      </c>
      <c r="C3" s="25">
        <v>24</v>
      </c>
      <c r="D3" s="24">
        <f t="shared" ref="D3:D33" si="0">C3*0.07</f>
        <v>1.6800000000000002</v>
      </c>
    </row>
    <row r="4" spans="1:4" x14ac:dyDescent="0.25">
      <c r="A4" s="26" t="s">
        <v>98</v>
      </c>
      <c r="B4" s="27" t="s">
        <v>99</v>
      </c>
      <c r="C4" s="24">
        <v>0</v>
      </c>
      <c r="D4" s="24">
        <f t="shared" si="0"/>
        <v>0</v>
      </c>
    </row>
    <row r="5" spans="1:4" x14ac:dyDescent="0.25">
      <c r="A5" s="24">
        <v>191002202</v>
      </c>
      <c r="B5" s="24" t="s">
        <v>100</v>
      </c>
      <c r="C5" s="25">
        <v>33</v>
      </c>
      <c r="D5" s="24">
        <f t="shared" si="0"/>
        <v>2.31</v>
      </c>
    </row>
    <row r="6" spans="1:4" x14ac:dyDescent="0.25">
      <c r="A6" s="24">
        <v>191002207</v>
      </c>
      <c r="B6" s="24" t="s">
        <v>101</v>
      </c>
      <c r="C6" s="25">
        <v>15</v>
      </c>
      <c r="D6" s="24">
        <f t="shared" si="0"/>
        <v>1.05</v>
      </c>
    </row>
    <row r="7" spans="1:4" x14ac:dyDescent="0.25">
      <c r="A7" s="24">
        <v>191002209</v>
      </c>
      <c r="B7" s="24" t="s">
        <v>102</v>
      </c>
      <c r="C7" s="25">
        <v>64</v>
      </c>
      <c r="D7" s="24">
        <f t="shared" si="0"/>
        <v>4.4800000000000004</v>
      </c>
    </row>
    <row r="8" spans="1:4" x14ac:dyDescent="0.25">
      <c r="A8" s="24">
        <v>191002301</v>
      </c>
      <c r="B8" s="24" t="s">
        <v>103</v>
      </c>
      <c r="C8" s="25">
        <v>49</v>
      </c>
      <c r="D8" s="24">
        <f t="shared" si="0"/>
        <v>3.43</v>
      </c>
    </row>
    <row r="9" spans="1:4" x14ac:dyDescent="0.25">
      <c r="A9" s="24">
        <v>191002302</v>
      </c>
      <c r="B9" s="24" t="s">
        <v>104</v>
      </c>
      <c r="C9" s="25">
        <v>12</v>
      </c>
      <c r="D9" s="24">
        <f t="shared" si="0"/>
        <v>0.84000000000000008</v>
      </c>
    </row>
    <row r="10" spans="1:4" x14ac:dyDescent="0.25">
      <c r="A10" s="24">
        <v>191002316</v>
      </c>
      <c r="B10" s="24" t="s">
        <v>105</v>
      </c>
      <c r="C10" s="24">
        <v>27</v>
      </c>
      <c r="D10" s="24">
        <f t="shared" si="0"/>
        <v>1.8900000000000001</v>
      </c>
    </row>
    <row r="11" spans="1:4" x14ac:dyDescent="0.25">
      <c r="A11" s="24">
        <v>191002319</v>
      </c>
      <c r="B11" s="24" t="s">
        <v>106</v>
      </c>
      <c r="C11" s="25">
        <v>100</v>
      </c>
      <c r="D11" s="24">
        <f t="shared" si="0"/>
        <v>7.0000000000000009</v>
      </c>
    </row>
    <row r="12" spans="1:4" x14ac:dyDescent="0.25">
      <c r="A12" s="24">
        <v>191002325</v>
      </c>
      <c r="B12" s="24" t="s">
        <v>107</v>
      </c>
      <c r="C12" s="25">
        <v>74</v>
      </c>
      <c r="D12" s="24">
        <f t="shared" si="0"/>
        <v>5.1800000000000006</v>
      </c>
    </row>
    <row r="13" spans="1:4" x14ac:dyDescent="0.25">
      <c r="A13" s="24">
        <v>191002327</v>
      </c>
      <c r="B13" s="24" t="s">
        <v>108</v>
      </c>
      <c r="C13" s="24">
        <v>52</v>
      </c>
      <c r="D13" s="24">
        <f t="shared" si="0"/>
        <v>3.6400000000000006</v>
      </c>
    </row>
    <row r="14" spans="1:4" x14ac:dyDescent="0.25">
      <c r="A14" s="24">
        <v>191002405</v>
      </c>
      <c r="B14" s="24" t="s">
        <v>109</v>
      </c>
      <c r="C14" s="24">
        <v>100</v>
      </c>
      <c r="D14" s="24">
        <f t="shared" si="0"/>
        <v>7.0000000000000009</v>
      </c>
    </row>
    <row r="15" spans="1:4" x14ac:dyDescent="0.25">
      <c r="A15" s="24">
        <v>191002406</v>
      </c>
      <c r="B15" s="24" t="s">
        <v>110</v>
      </c>
      <c r="C15" s="24">
        <v>100</v>
      </c>
      <c r="D15" s="24">
        <f t="shared" si="0"/>
        <v>7.0000000000000009</v>
      </c>
    </row>
    <row r="16" spans="1:4" x14ac:dyDescent="0.25">
      <c r="A16" s="24">
        <v>191002416</v>
      </c>
      <c r="B16" s="24" t="s">
        <v>111</v>
      </c>
      <c r="C16" s="25">
        <v>35</v>
      </c>
      <c r="D16" s="24">
        <f t="shared" si="0"/>
        <v>2.4500000000000002</v>
      </c>
    </row>
    <row r="17" spans="1:4" x14ac:dyDescent="0.25">
      <c r="A17" s="24">
        <v>191002420</v>
      </c>
      <c r="B17" s="24" t="s">
        <v>112</v>
      </c>
      <c r="C17" s="25">
        <v>45</v>
      </c>
      <c r="D17" s="24">
        <f t="shared" si="0"/>
        <v>3.1500000000000004</v>
      </c>
    </row>
    <row r="18" spans="1:4" x14ac:dyDescent="0.25">
      <c r="A18" s="24">
        <v>191002422</v>
      </c>
      <c r="B18" s="28" t="s">
        <v>113</v>
      </c>
      <c r="C18" s="25">
        <v>100</v>
      </c>
      <c r="D18" s="24">
        <f t="shared" si="0"/>
        <v>7.0000000000000009</v>
      </c>
    </row>
    <row r="19" spans="1:4" x14ac:dyDescent="0.25">
      <c r="A19" s="24">
        <v>191002425</v>
      </c>
      <c r="B19" s="24" t="s">
        <v>114</v>
      </c>
      <c r="C19" s="25">
        <v>60</v>
      </c>
      <c r="D19" s="24">
        <f t="shared" si="0"/>
        <v>4.2</v>
      </c>
    </row>
    <row r="20" spans="1:4" x14ac:dyDescent="0.25">
      <c r="A20" s="24">
        <v>191002426</v>
      </c>
      <c r="B20" s="24" t="s">
        <v>115</v>
      </c>
      <c r="C20" s="24">
        <v>67</v>
      </c>
      <c r="D20" s="24">
        <f t="shared" si="0"/>
        <v>4.6900000000000004</v>
      </c>
    </row>
    <row r="21" spans="1:4" x14ac:dyDescent="0.25">
      <c r="A21" s="24">
        <v>191002427</v>
      </c>
      <c r="B21" s="24" t="s">
        <v>116</v>
      </c>
      <c r="C21" s="25">
        <v>92</v>
      </c>
      <c r="D21" s="24">
        <f t="shared" si="0"/>
        <v>6.44</v>
      </c>
    </row>
    <row r="22" spans="1:4" x14ac:dyDescent="0.25">
      <c r="A22" s="24">
        <v>191002523</v>
      </c>
      <c r="B22" s="24" t="s">
        <v>117</v>
      </c>
      <c r="C22" s="25">
        <v>29</v>
      </c>
      <c r="D22" s="24">
        <f t="shared" si="0"/>
        <v>2.0300000000000002</v>
      </c>
    </row>
    <row r="23" spans="1:4" x14ac:dyDescent="0.25">
      <c r="A23" s="24">
        <v>191002601</v>
      </c>
      <c r="B23" s="24" t="s">
        <v>118</v>
      </c>
      <c r="C23" s="25">
        <v>22</v>
      </c>
      <c r="D23" s="24">
        <f t="shared" si="0"/>
        <v>1.54</v>
      </c>
    </row>
    <row r="24" spans="1:4" x14ac:dyDescent="0.25">
      <c r="A24" s="24">
        <v>191002602</v>
      </c>
      <c r="B24" s="24" t="s">
        <v>119</v>
      </c>
      <c r="C24" s="25">
        <v>36</v>
      </c>
      <c r="D24" s="24">
        <f t="shared" si="0"/>
        <v>2.5200000000000005</v>
      </c>
    </row>
    <row r="25" spans="1:4" x14ac:dyDescent="0.25">
      <c r="A25" s="24">
        <v>191002608</v>
      </c>
      <c r="B25" s="29" t="s">
        <v>120</v>
      </c>
      <c r="C25" s="24">
        <v>100</v>
      </c>
      <c r="D25" s="24">
        <f t="shared" si="0"/>
        <v>7.0000000000000009</v>
      </c>
    </row>
    <row r="26" spans="1:4" x14ac:dyDescent="0.25">
      <c r="A26" s="24">
        <v>191002611</v>
      </c>
      <c r="B26" s="24" t="s">
        <v>121</v>
      </c>
      <c r="C26" s="24">
        <v>43</v>
      </c>
      <c r="D26" s="24">
        <f t="shared" si="0"/>
        <v>3.0100000000000002</v>
      </c>
    </row>
    <row r="27" spans="1:4" x14ac:dyDescent="0.25">
      <c r="A27" s="24">
        <v>191002615</v>
      </c>
      <c r="B27" s="24" t="s">
        <v>122</v>
      </c>
      <c r="C27" s="25">
        <v>24</v>
      </c>
      <c r="D27" s="24">
        <f t="shared" si="0"/>
        <v>1.6800000000000002</v>
      </c>
    </row>
    <row r="28" spans="1:4" x14ac:dyDescent="0.25">
      <c r="A28" s="24">
        <v>191002617</v>
      </c>
      <c r="B28" s="24" t="s">
        <v>123</v>
      </c>
      <c r="C28" s="25">
        <v>30</v>
      </c>
      <c r="D28" s="24">
        <f t="shared" si="0"/>
        <v>2.1</v>
      </c>
    </row>
    <row r="29" spans="1:4" x14ac:dyDescent="0.25">
      <c r="A29" s="24">
        <v>191002619</v>
      </c>
      <c r="B29" s="24" t="s">
        <v>124</v>
      </c>
      <c r="C29" s="25">
        <v>46</v>
      </c>
      <c r="D29" s="24">
        <f t="shared" si="0"/>
        <v>3.22</v>
      </c>
    </row>
    <row r="30" spans="1:4" x14ac:dyDescent="0.25">
      <c r="A30" s="24">
        <v>191002625</v>
      </c>
      <c r="B30" s="29" t="s">
        <v>125</v>
      </c>
      <c r="C30" s="25">
        <v>45</v>
      </c>
      <c r="D30" s="24">
        <f t="shared" si="0"/>
        <v>3.1500000000000004</v>
      </c>
    </row>
    <row r="31" spans="1:4" x14ac:dyDescent="0.25">
      <c r="A31" s="24">
        <v>191002628</v>
      </c>
      <c r="B31" s="24" t="s">
        <v>126</v>
      </c>
      <c r="C31" s="25">
        <v>33</v>
      </c>
      <c r="D31" s="24">
        <f t="shared" si="0"/>
        <v>2.31</v>
      </c>
    </row>
    <row r="32" spans="1:4" x14ac:dyDescent="0.25">
      <c r="A32" s="24">
        <v>191002706</v>
      </c>
      <c r="B32" s="24" t="s">
        <v>127</v>
      </c>
      <c r="C32" s="25">
        <v>25</v>
      </c>
      <c r="D32" s="24">
        <f t="shared" si="0"/>
        <v>1.7500000000000002</v>
      </c>
    </row>
    <row r="33" spans="1:4" x14ac:dyDescent="0.25">
      <c r="A33" s="24">
        <v>191002727</v>
      </c>
      <c r="B33" s="24" t="s">
        <v>128</v>
      </c>
      <c r="C33" s="25">
        <v>17</v>
      </c>
      <c r="D33" s="24">
        <f t="shared" si="0"/>
        <v>1.1900000000000002</v>
      </c>
    </row>
  </sheetData>
  <mergeCells count="1">
    <mergeCell ref="A1:D1"/>
  </mergeCells>
  <phoneticPr fontId="21" type="noConversion"/>
  <conditionalFormatting sqref="A4">
    <cfRule type="duplicateValues" dxfId="5" priority="2"/>
    <cfRule type="duplicateValues" dxfId="4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I7" sqref="I7"/>
    </sheetView>
  </sheetViews>
  <sheetFormatPr defaultColWidth="9" defaultRowHeight="15" x14ac:dyDescent="0.25"/>
  <cols>
    <col min="1" max="1" width="18.875" style="1" customWidth="1"/>
    <col min="2" max="2" width="20.375" style="1" customWidth="1"/>
    <col min="3" max="3" width="30.125" style="1" customWidth="1"/>
    <col min="4" max="4" width="21.25" style="1" customWidth="1"/>
    <col min="5" max="16384" width="9" style="1"/>
  </cols>
  <sheetData>
    <row r="1" spans="1:4" ht="22.5" customHeight="1" x14ac:dyDescent="0.25">
      <c r="A1" s="36" t="s">
        <v>273</v>
      </c>
      <c r="B1" s="36"/>
      <c r="C1" s="36"/>
      <c r="D1" s="36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2">
        <v>180604211</v>
      </c>
      <c r="B3" s="18" t="s">
        <v>129</v>
      </c>
      <c r="C3" s="5">
        <v>72</v>
      </c>
      <c r="D3" s="1">
        <f t="shared" ref="D3:D31" si="0">C3*0.07</f>
        <v>5.0400000000000009</v>
      </c>
    </row>
    <row r="4" spans="1:4" x14ac:dyDescent="0.25">
      <c r="A4" s="19">
        <v>181002126</v>
      </c>
      <c r="B4" s="20" t="s">
        <v>130</v>
      </c>
      <c r="C4" s="19">
        <v>15</v>
      </c>
      <c r="D4" s="1">
        <f t="shared" si="0"/>
        <v>1.05</v>
      </c>
    </row>
    <row r="5" spans="1:4" x14ac:dyDescent="0.25">
      <c r="A5" s="2">
        <v>191002102</v>
      </c>
      <c r="B5" s="18" t="s">
        <v>131</v>
      </c>
      <c r="C5" s="5">
        <v>42</v>
      </c>
      <c r="D5" s="1">
        <f t="shared" si="0"/>
        <v>2.9400000000000004</v>
      </c>
    </row>
    <row r="6" spans="1:4" x14ac:dyDescent="0.25">
      <c r="A6" s="2">
        <v>191002118</v>
      </c>
      <c r="B6" s="18" t="s">
        <v>132</v>
      </c>
      <c r="C6" s="5">
        <v>70</v>
      </c>
      <c r="D6" s="1">
        <f t="shared" si="0"/>
        <v>4.9000000000000004</v>
      </c>
    </row>
    <row r="7" spans="1:4" x14ac:dyDescent="0.25">
      <c r="A7" s="19">
        <v>191002123</v>
      </c>
      <c r="B7" s="20" t="s">
        <v>133</v>
      </c>
      <c r="C7" s="19">
        <v>81</v>
      </c>
      <c r="D7" s="1">
        <f t="shared" si="0"/>
        <v>5.6700000000000008</v>
      </c>
    </row>
    <row r="8" spans="1:4" x14ac:dyDescent="0.25">
      <c r="A8" s="2">
        <v>191002126</v>
      </c>
      <c r="B8" s="18" t="s">
        <v>134</v>
      </c>
      <c r="C8" s="5">
        <v>54</v>
      </c>
      <c r="D8" s="1">
        <f t="shared" si="0"/>
        <v>3.7800000000000002</v>
      </c>
    </row>
    <row r="9" spans="1:4" x14ac:dyDescent="0.25">
      <c r="A9" s="19">
        <v>191002128</v>
      </c>
      <c r="B9" s="20" t="s">
        <v>135</v>
      </c>
      <c r="C9" s="19">
        <v>100</v>
      </c>
      <c r="D9" s="1">
        <f t="shared" si="0"/>
        <v>7.0000000000000009</v>
      </c>
    </row>
    <row r="10" spans="1:4" x14ac:dyDescent="0.25">
      <c r="A10" s="19">
        <v>191002216</v>
      </c>
      <c r="B10" s="20" t="s">
        <v>136</v>
      </c>
      <c r="C10" s="21">
        <v>17</v>
      </c>
      <c r="D10" s="1">
        <f t="shared" si="0"/>
        <v>1.1900000000000002</v>
      </c>
    </row>
    <row r="11" spans="1:4" x14ac:dyDescent="0.25">
      <c r="A11" s="2">
        <v>191002218</v>
      </c>
      <c r="B11" s="18" t="s">
        <v>137</v>
      </c>
      <c r="C11" s="5">
        <v>65</v>
      </c>
      <c r="D11" s="1">
        <f t="shared" si="0"/>
        <v>4.5500000000000007</v>
      </c>
    </row>
    <row r="12" spans="1:4" x14ac:dyDescent="0.25">
      <c r="A12" s="2">
        <v>191002219</v>
      </c>
      <c r="B12" s="18" t="s">
        <v>138</v>
      </c>
      <c r="C12" s="5">
        <v>49</v>
      </c>
      <c r="D12" s="1">
        <f t="shared" si="0"/>
        <v>3.43</v>
      </c>
    </row>
    <row r="13" spans="1:4" x14ac:dyDescent="0.25">
      <c r="A13" s="2">
        <v>191002222</v>
      </c>
      <c r="B13" s="18" t="s">
        <v>139</v>
      </c>
      <c r="C13" s="5">
        <v>10</v>
      </c>
      <c r="D13" s="1">
        <f t="shared" si="0"/>
        <v>0.70000000000000007</v>
      </c>
    </row>
    <row r="14" spans="1:4" x14ac:dyDescent="0.25">
      <c r="A14" s="2">
        <v>191002227</v>
      </c>
      <c r="B14" s="18" t="s">
        <v>140</v>
      </c>
      <c r="C14" s="5">
        <v>74</v>
      </c>
      <c r="D14" s="1">
        <f t="shared" si="0"/>
        <v>5.1800000000000006</v>
      </c>
    </row>
    <row r="15" spans="1:4" x14ac:dyDescent="0.25">
      <c r="A15" s="19">
        <v>191002303</v>
      </c>
      <c r="B15" s="20" t="s">
        <v>141</v>
      </c>
      <c r="C15" s="21">
        <v>44</v>
      </c>
      <c r="D15" s="1">
        <f t="shared" si="0"/>
        <v>3.08</v>
      </c>
    </row>
    <row r="16" spans="1:4" x14ac:dyDescent="0.25">
      <c r="A16" s="19">
        <v>191002308</v>
      </c>
      <c r="B16" s="20" t="s">
        <v>142</v>
      </c>
      <c r="C16" s="21">
        <v>51</v>
      </c>
      <c r="D16" s="1">
        <f t="shared" si="0"/>
        <v>3.5700000000000003</v>
      </c>
    </row>
    <row r="17" spans="1:4" x14ac:dyDescent="0.25">
      <c r="A17" s="2">
        <v>191002313</v>
      </c>
      <c r="B17" s="18" t="s">
        <v>143</v>
      </c>
      <c r="C17" s="5">
        <v>10</v>
      </c>
      <c r="D17" s="1">
        <f t="shared" si="0"/>
        <v>0.70000000000000007</v>
      </c>
    </row>
    <row r="18" spans="1:4" x14ac:dyDescent="0.25">
      <c r="A18" s="2">
        <v>191002401</v>
      </c>
      <c r="B18" s="18" t="s">
        <v>144</v>
      </c>
      <c r="C18" s="5">
        <v>32</v>
      </c>
      <c r="D18" s="1">
        <f t="shared" si="0"/>
        <v>2.2400000000000002</v>
      </c>
    </row>
    <row r="19" spans="1:4" x14ac:dyDescent="0.25">
      <c r="A19" s="2">
        <v>191002419</v>
      </c>
      <c r="B19" s="18" t="s">
        <v>145</v>
      </c>
      <c r="C19" s="5">
        <v>86</v>
      </c>
      <c r="D19" s="1">
        <f t="shared" si="0"/>
        <v>6.0200000000000005</v>
      </c>
    </row>
    <row r="20" spans="1:4" x14ac:dyDescent="0.25">
      <c r="A20" s="2">
        <v>191002501</v>
      </c>
      <c r="B20" s="18" t="s">
        <v>146</v>
      </c>
      <c r="C20" s="5">
        <v>10</v>
      </c>
      <c r="D20" s="1">
        <f t="shared" si="0"/>
        <v>0.70000000000000007</v>
      </c>
    </row>
    <row r="21" spans="1:4" x14ac:dyDescent="0.25">
      <c r="A21" s="2">
        <v>191002503</v>
      </c>
      <c r="B21" s="18" t="s">
        <v>147</v>
      </c>
      <c r="C21" s="5">
        <v>14</v>
      </c>
      <c r="D21" s="1">
        <f t="shared" si="0"/>
        <v>0.98000000000000009</v>
      </c>
    </row>
    <row r="22" spans="1:4" x14ac:dyDescent="0.25">
      <c r="A22" s="19">
        <v>191002507</v>
      </c>
      <c r="B22" s="20" t="s">
        <v>148</v>
      </c>
      <c r="C22" s="21">
        <v>25</v>
      </c>
      <c r="D22" s="1">
        <f t="shared" si="0"/>
        <v>1.7500000000000002</v>
      </c>
    </row>
    <row r="23" spans="1:4" x14ac:dyDescent="0.25">
      <c r="A23" s="19">
        <v>191002516</v>
      </c>
      <c r="B23" s="20" t="s">
        <v>149</v>
      </c>
      <c r="C23" s="19">
        <v>100</v>
      </c>
      <c r="D23" s="1">
        <f t="shared" si="0"/>
        <v>7.0000000000000009</v>
      </c>
    </row>
    <row r="24" spans="1:4" x14ac:dyDescent="0.25">
      <c r="A24" s="2">
        <v>191002519</v>
      </c>
      <c r="B24" s="18" t="s">
        <v>150</v>
      </c>
      <c r="C24" s="5">
        <v>49</v>
      </c>
      <c r="D24" s="1">
        <f t="shared" si="0"/>
        <v>3.43</v>
      </c>
    </row>
    <row r="25" spans="1:4" x14ac:dyDescent="0.25">
      <c r="A25" s="2">
        <v>1910022520</v>
      </c>
      <c r="B25" s="18" t="s">
        <v>151</v>
      </c>
      <c r="C25" s="5">
        <v>29</v>
      </c>
      <c r="D25" s="1">
        <f t="shared" si="0"/>
        <v>2.0300000000000002</v>
      </c>
    </row>
    <row r="26" spans="1:4" x14ac:dyDescent="0.25">
      <c r="A26" s="2">
        <v>191002522</v>
      </c>
      <c r="B26" s="18" t="s">
        <v>152</v>
      </c>
      <c r="C26" s="5">
        <v>69</v>
      </c>
      <c r="D26" s="1">
        <f t="shared" si="0"/>
        <v>4.83</v>
      </c>
    </row>
    <row r="27" spans="1:4" x14ac:dyDescent="0.25">
      <c r="A27" s="2">
        <v>191002526</v>
      </c>
      <c r="B27" s="18" t="s">
        <v>153</v>
      </c>
      <c r="C27" s="5">
        <v>50</v>
      </c>
      <c r="D27" s="1">
        <f t="shared" si="0"/>
        <v>3.5000000000000004</v>
      </c>
    </row>
    <row r="28" spans="1:4" x14ac:dyDescent="0.25">
      <c r="A28" s="2">
        <v>191002709</v>
      </c>
      <c r="B28" s="18" t="s">
        <v>154</v>
      </c>
      <c r="C28" s="5">
        <v>49</v>
      </c>
      <c r="D28" s="1">
        <f t="shared" si="0"/>
        <v>3.43</v>
      </c>
    </row>
    <row r="29" spans="1:4" x14ac:dyDescent="0.25">
      <c r="A29" s="2">
        <v>191002712</v>
      </c>
      <c r="B29" s="18" t="s">
        <v>155</v>
      </c>
      <c r="C29" s="5">
        <v>10</v>
      </c>
      <c r="D29" s="1">
        <f t="shared" si="0"/>
        <v>0.70000000000000007</v>
      </c>
    </row>
    <row r="30" spans="1:4" x14ac:dyDescent="0.25">
      <c r="A30" s="19">
        <v>191002720</v>
      </c>
      <c r="B30" s="20" t="s">
        <v>156</v>
      </c>
      <c r="C30" s="19">
        <v>55</v>
      </c>
      <c r="D30" s="1">
        <f t="shared" si="0"/>
        <v>3.8500000000000005</v>
      </c>
    </row>
    <row r="31" spans="1:4" x14ac:dyDescent="0.25">
      <c r="A31" s="19">
        <v>191002725</v>
      </c>
      <c r="B31" s="20" t="s">
        <v>157</v>
      </c>
      <c r="C31" s="19">
        <v>22</v>
      </c>
      <c r="D31" s="1">
        <f t="shared" si="0"/>
        <v>1.54</v>
      </c>
    </row>
  </sheetData>
  <mergeCells count="1">
    <mergeCell ref="A1:D1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15" sqref="C15"/>
    </sheetView>
  </sheetViews>
  <sheetFormatPr defaultColWidth="9" defaultRowHeight="15" x14ac:dyDescent="0.25"/>
  <cols>
    <col min="1" max="1" width="18.875" style="1" customWidth="1"/>
    <col min="2" max="2" width="20.375" style="1" customWidth="1"/>
    <col min="3" max="3" width="30.125" style="1" customWidth="1"/>
    <col min="4" max="4" width="21.25" style="1" customWidth="1"/>
    <col min="5" max="16384" width="9" style="1"/>
  </cols>
  <sheetData>
    <row r="1" spans="1:4" ht="22.5" customHeight="1" x14ac:dyDescent="0.25">
      <c r="A1" s="38" t="s">
        <v>271</v>
      </c>
      <c r="B1" s="38"/>
      <c r="C1" s="38"/>
      <c r="D1" s="38"/>
    </row>
    <row r="2" spans="1:4" x14ac:dyDescent="0.25">
      <c r="A2" s="14" t="s">
        <v>246</v>
      </c>
      <c r="B2" s="14" t="s">
        <v>247</v>
      </c>
      <c r="C2" s="14" t="s">
        <v>272</v>
      </c>
      <c r="D2" s="14" t="s">
        <v>248</v>
      </c>
    </row>
    <row r="3" spans="1:4" x14ac:dyDescent="0.25">
      <c r="A3" s="15">
        <v>161002115</v>
      </c>
      <c r="B3" s="15" t="s">
        <v>249</v>
      </c>
      <c r="C3" s="16">
        <v>3</v>
      </c>
      <c r="D3" s="15">
        <v>0.21</v>
      </c>
    </row>
    <row r="4" spans="1:4" x14ac:dyDescent="0.25">
      <c r="A4" s="15">
        <v>191002201</v>
      </c>
      <c r="B4" s="15" t="s">
        <v>250</v>
      </c>
      <c r="C4" s="16">
        <v>100</v>
      </c>
      <c r="D4" s="15">
        <v>7</v>
      </c>
    </row>
    <row r="5" spans="1:4" x14ac:dyDescent="0.25">
      <c r="A5" s="15">
        <v>191002204</v>
      </c>
      <c r="B5" s="15" t="s">
        <v>251</v>
      </c>
      <c r="C5" s="16">
        <v>0</v>
      </c>
      <c r="D5" s="15">
        <v>0</v>
      </c>
    </row>
    <row r="6" spans="1:4" x14ac:dyDescent="0.25">
      <c r="A6" s="15">
        <v>191002317</v>
      </c>
      <c r="B6" s="15" t="s">
        <v>252</v>
      </c>
      <c r="C6" s="16">
        <v>15</v>
      </c>
      <c r="D6" s="15">
        <v>1.05</v>
      </c>
    </row>
    <row r="7" spans="1:4" x14ac:dyDescent="0.25">
      <c r="A7" s="15">
        <v>191002324</v>
      </c>
      <c r="B7" s="15" t="s">
        <v>253</v>
      </c>
      <c r="C7" s="16">
        <v>36</v>
      </c>
      <c r="D7" s="15">
        <v>2.52</v>
      </c>
    </row>
    <row r="8" spans="1:4" x14ac:dyDescent="0.25">
      <c r="A8" s="15">
        <v>191002409</v>
      </c>
      <c r="B8" s="15" t="s">
        <v>254</v>
      </c>
      <c r="C8" s="16">
        <v>27</v>
      </c>
      <c r="D8" s="15">
        <v>1.89</v>
      </c>
    </row>
    <row r="9" spans="1:4" ht="15.75" x14ac:dyDescent="0.25">
      <c r="A9" s="34" t="s">
        <v>158</v>
      </c>
      <c r="B9" s="35" t="s">
        <v>255</v>
      </c>
      <c r="C9" s="16">
        <v>0</v>
      </c>
      <c r="D9" s="15">
        <v>0</v>
      </c>
    </row>
    <row r="10" spans="1:4" x14ac:dyDescent="0.25">
      <c r="A10" s="15">
        <v>191002412</v>
      </c>
      <c r="B10" s="15" t="s">
        <v>256</v>
      </c>
      <c r="C10" s="16">
        <v>0</v>
      </c>
      <c r="D10" s="15">
        <v>0</v>
      </c>
    </row>
    <row r="11" spans="1:4" x14ac:dyDescent="0.25">
      <c r="A11" s="15">
        <v>191002413</v>
      </c>
      <c r="B11" s="15" t="s">
        <v>257</v>
      </c>
      <c r="C11" s="16">
        <v>21</v>
      </c>
      <c r="D11" s="15">
        <v>1.47</v>
      </c>
    </row>
    <row r="12" spans="1:4" x14ac:dyDescent="0.25">
      <c r="A12" s="15">
        <v>191002414</v>
      </c>
      <c r="B12" s="15" t="s">
        <v>258</v>
      </c>
      <c r="C12" s="16">
        <v>36</v>
      </c>
      <c r="D12" s="15">
        <v>2.52</v>
      </c>
    </row>
    <row r="13" spans="1:4" x14ac:dyDescent="0.25">
      <c r="A13" s="15">
        <v>191002415</v>
      </c>
      <c r="B13" s="15" t="s">
        <v>259</v>
      </c>
      <c r="C13" s="16">
        <v>27</v>
      </c>
      <c r="D13" s="15">
        <v>1.89</v>
      </c>
    </row>
    <row r="14" spans="1:4" x14ac:dyDescent="0.25">
      <c r="A14" s="15">
        <v>191002513</v>
      </c>
      <c r="B14" s="15" t="s">
        <v>260</v>
      </c>
      <c r="C14" s="16">
        <v>98</v>
      </c>
      <c r="D14" s="15">
        <v>6.86</v>
      </c>
    </row>
    <row r="15" spans="1:4" x14ac:dyDescent="0.25">
      <c r="A15" s="15">
        <v>191002517</v>
      </c>
      <c r="B15" s="15" t="s">
        <v>261</v>
      </c>
      <c r="C15" s="16">
        <v>76</v>
      </c>
      <c r="D15" s="15">
        <v>5.32</v>
      </c>
    </row>
    <row r="16" spans="1:4" x14ac:dyDescent="0.25">
      <c r="A16" s="17" t="s">
        <v>159</v>
      </c>
      <c r="B16" s="35" t="s">
        <v>262</v>
      </c>
      <c r="C16" s="16">
        <v>0</v>
      </c>
      <c r="D16" s="15">
        <v>0</v>
      </c>
    </row>
    <row r="17" spans="1:4" x14ac:dyDescent="0.25">
      <c r="A17" s="15">
        <v>191002605</v>
      </c>
      <c r="B17" s="15" t="s">
        <v>263</v>
      </c>
      <c r="C17" s="16">
        <v>100</v>
      </c>
      <c r="D17" s="15">
        <v>7</v>
      </c>
    </row>
    <row r="18" spans="1:4" x14ac:dyDescent="0.25">
      <c r="A18" s="15">
        <v>191002613</v>
      </c>
      <c r="B18" s="15" t="s">
        <v>264</v>
      </c>
      <c r="C18" s="16">
        <v>38</v>
      </c>
      <c r="D18" s="15">
        <v>2.66</v>
      </c>
    </row>
    <row r="19" spans="1:4" x14ac:dyDescent="0.25">
      <c r="A19" s="15">
        <v>191002620</v>
      </c>
      <c r="B19" s="15" t="s">
        <v>265</v>
      </c>
      <c r="C19" s="16">
        <v>13</v>
      </c>
      <c r="D19" s="15">
        <v>0.91</v>
      </c>
    </row>
    <row r="20" spans="1:4" x14ac:dyDescent="0.25">
      <c r="A20" s="15">
        <v>191002626</v>
      </c>
      <c r="B20" s="15" t="s">
        <v>266</v>
      </c>
      <c r="C20" s="16">
        <v>29</v>
      </c>
      <c r="D20" s="15">
        <v>2.0299999999999998</v>
      </c>
    </row>
    <row r="21" spans="1:4" x14ac:dyDescent="0.25">
      <c r="A21" s="15">
        <v>191002703</v>
      </c>
      <c r="B21" s="15" t="s">
        <v>267</v>
      </c>
      <c r="C21" s="16">
        <v>8</v>
      </c>
      <c r="D21" s="15">
        <v>0.56000000000000005</v>
      </c>
    </row>
    <row r="22" spans="1:4" x14ac:dyDescent="0.25">
      <c r="A22" s="15">
        <v>191002704</v>
      </c>
      <c r="B22" s="15" t="s">
        <v>268</v>
      </c>
      <c r="C22" s="16">
        <v>18</v>
      </c>
      <c r="D22" s="15">
        <v>1.26</v>
      </c>
    </row>
    <row r="23" spans="1:4" x14ac:dyDescent="0.25">
      <c r="A23" s="15">
        <v>191002705</v>
      </c>
      <c r="B23" s="15" t="s">
        <v>269</v>
      </c>
      <c r="C23" s="16">
        <v>44</v>
      </c>
      <c r="D23" s="15">
        <v>3.08</v>
      </c>
    </row>
    <row r="24" spans="1:4" x14ac:dyDescent="0.25">
      <c r="A24" s="15">
        <v>191002726</v>
      </c>
      <c r="B24" s="15" t="s">
        <v>270</v>
      </c>
      <c r="C24" s="16">
        <v>28</v>
      </c>
      <c r="D24" s="15">
        <v>1.96</v>
      </c>
    </row>
    <row r="33" spans="3:3" x14ac:dyDescent="0.25">
      <c r="C33" s="13"/>
    </row>
    <row r="34" spans="3:3" x14ac:dyDescent="0.25">
      <c r="C34" s="13"/>
    </row>
  </sheetData>
  <mergeCells count="1">
    <mergeCell ref="A1:D1"/>
  </mergeCells>
  <phoneticPr fontId="21" type="noConversion"/>
  <conditionalFormatting sqref="A9">
    <cfRule type="duplicateValues" dxfId="3" priority="4"/>
    <cfRule type="duplicateValues" dxfId="2" priority="3"/>
  </conditionalFormatting>
  <conditionalFormatting sqref="A16">
    <cfRule type="duplicateValues" dxfId="1" priority="2"/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19" sqref="C19"/>
    </sheetView>
  </sheetViews>
  <sheetFormatPr defaultColWidth="9" defaultRowHeight="15" x14ac:dyDescent="0.25"/>
  <cols>
    <col min="1" max="1" width="18.875" style="1" customWidth="1"/>
    <col min="2" max="2" width="20.375" style="1" customWidth="1"/>
    <col min="3" max="3" width="30.125" style="1" customWidth="1"/>
    <col min="4" max="4" width="21.125" style="2" customWidth="1"/>
    <col min="5" max="5" width="9" style="1"/>
    <col min="6" max="6" width="8.75" style="1" customWidth="1"/>
    <col min="7" max="7" width="7.25" style="1" customWidth="1"/>
    <col min="8" max="16384" width="9" style="1"/>
  </cols>
  <sheetData>
    <row r="1" spans="1:4" ht="22.5" customHeight="1" x14ac:dyDescent="0.25">
      <c r="A1" s="36" t="s">
        <v>245</v>
      </c>
      <c r="B1" s="36"/>
      <c r="C1" s="36"/>
      <c r="D1" s="36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2">
        <v>180701220</v>
      </c>
      <c r="B3" s="4" t="s">
        <v>160</v>
      </c>
      <c r="C3" s="5">
        <v>7</v>
      </c>
      <c r="D3" s="2">
        <f t="shared" ref="D3:D8" si="0">C3*0.07</f>
        <v>0.49000000000000005</v>
      </c>
    </row>
    <row r="4" spans="1:4" x14ac:dyDescent="0.25">
      <c r="A4" s="2">
        <v>191002104</v>
      </c>
      <c r="B4" s="4" t="s">
        <v>161</v>
      </c>
      <c r="C4" s="5">
        <v>87</v>
      </c>
      <c r="D4" s="2">
        <f t="shared" si="0"/>
        <v>6.0900000000000007</v>
      </c>
    </row>
    <row r="5" spans="1:4" x14ac:dyDescent="0.25">
      <c r="A5" s="2">
        <v>191002109</v>
      </c>
      <c r="B5" s="4" t="s">
        <v>162</v>
      </c>
      <c r="C5" s="5">
        <v>100</v>
      </c>
      <c r="D5" s="2">
        <f t="shared" si="0"/>
        <v>7.0000000000000009</v>
      </c>
    </row>
    <row r="6" spans="1:4" x14ac:dyDescent="0.25">
      <c r="A6" s="2">
        <v>191002115</v>
      </c>
      <c r="B6" s="4" t="s">
        <v>163</v>
      </c>
      <c r="C6" s="5">
        <v>24</v>
      </c>
      <c r="D6" s="2">
        <f t="shared" si="0"/>
        <v>1.6800000000000002</v>
      </c>
    </row>
    <row r="7" spans="1:4" x14ac:dyDescent="0.25">
      <c r="A7" s="2">
        <v>191002208</v>
      </c>
      <c r="B7" s="4" t="s">
        <v>164</v>
      </c>
      <c r="C7" s="5">
        <v>21</v>
      </c>
      <c r="D7" s="2">
        <f t="shared" si="0"/>
        <v>1.4700000000000002</v>
      </c>
    </row>
    <row r="8" spans="1:4" x14ac:dyDescent="0.25">
      <c r="A8" s="2">
        <v>191002212</v>
      </c>
      <c r="B8" s="4" t="s">
        <v>165</v>
      </c>
      <c r="C8" s="5">
        <v>48</v>
      </c>
      <c r="D8" s="2">
        <f t="shared" si="0"/>
        <v>3.3600000000000003</v>
      </c>
    </row>
    <row r="9" spans="1:4" x14ac:dyDescent="0.25">
      <c r="A9" s="2">
        <v>191002311</v>
      </c>
      <c r="B9" s="4" t="s">
        <v>166</v>
      </c>
      <c r="C9" s="5">
        <v>0</v>
      </c>
      <c r="D9" s="2">
        <v>0</v>
      </c>
    </row>
    <row r="10" spans="1:4" x14ac:dyDescent="0.25">
      <c r="A10" s="2">
        <v>191002318</v>
      </c>
      <c r="B10" s="4" t="s">
        <v>167</v>
      </c>
      <c r="C10" s="5">
        <v>5</v>
      </c>
      <c r="D10" s="2">
        <f t="shared" ref="D10:D18" si="1">C10*0.07</f>
        <v>0.35000000000000003</v>
      </c>
    </row>
    <row r="11" spans="1:4" x14ac:dyDescent="0.25">
      <c r="A11" s="2">
        <v>191002404</v>
      </c>
      <c r="B11" s="4" t="s">
        <v>168</v>
      </c>
      <c r="C11" s="5">
        <v>18</v>
      </c>
      <c r="D11" s="2">
        <f t="shared" si="1"/>
        <v>1.2600000000000002</v>
      </c>
    </row>
    <row r="12" spans="1:4" x14ac:dyDescent="0.25">
      <c r="A12" s="2">
        <v>191002407</v>
      </c>
      <c r="B12" s="4" t="s">
        <v>169</v>
      </c>
      <c r="C12" s="5">
        <v>74</v>
      </c>
      <c r="D12" s="2">
        <f t="shared" si="1"/>
        <v>5.1800000000000006</v>
      </c>
    </row>
    <row r="13" spans="1:4" x14ac:dyDescent="0.25">
      <c r="A13" s="2">
        <v>191002410</v>
      </c>
      <c r="B13" s="4" t="s">
        <v>170</v>
      </c>
      <c r="C13" s="5">
        <v>100</v>
      </c>
      <c r="D13" s="2">
        <f t="shared" si="1"/>
        <v>7.0000000000000009</v>
      </c>
    </row>
    <row r="14" spans="1:4" x14ac:dyDescent="0.25">
      <c r="A14" s="2">
        <v>191002509</v>
      </c>
      <c r="B14" s="4" t="s">
        <v>171</v>
      </c>
      <c r="C14" s="5">
        <v>37</v>
      </c>
      <c r="D14" s="2">
        <f t="shared" si="1"/>
        <v>2.5900000000000003</v>
      </c>
    </row>
    <row r="15" spans="1:4" x14ac:dyDescent="0.25">
      <c r="A15" s="2">
        <v>191002603</v>
      </c>
      <c r="B15" s="4" t="s">
        <v>172</v>
      </c>
      <c r="C15" s="5">
        <v>17</v>
      </c>
      <c r="D15" s="2">
        <f t="shared" si="1"/>
        <v>1.1900000000000002</v>
      </c>
    </row>
    <row r="16" spans="1:4" x14ac:dyDescent="0.25">
      <c r="A16" s="2">
        <v>191002609</v>
      </c>
      <c r="B16" s="4" t="s">
        <v>173</v>
      </c>
      <c r="C16" s="5">
        <v>8</v>
      </c>
      <c r="D16" s="2">
        <f t="shared" si="1"/>
        <v>0.56000000000000005</v>
      </c>
    </row>
    <row r="17" spans="1:4" x14ac:dyDescent="0.25">
      <c r="A17" s="2">
        <v>191002610</v>
      </c>
      <c r="B17" s="4" t="s">
        <v>174</v>
      </c>
      <c r="C17" s="5">
        <v>20</v>
      </c>
      <c r="D17" s="2">
        <f t="shared" si="1"/>
        <v>1.4000000000000001</v>
      </c>
    </row>
    <row r="18" spans="1:4" x14ac:dyDescent="0.25">
      <c r="A18" s="2">
        <v>191002616</v>
      </c>
      <c r="B18" s="4" t="s">
        <v>175</v>
      </c>
      <c r="C18" s="5">
        <v>7</v>
      </c>
      <c r="D18" s="2">
        <f t="shared" si="1"/>
        <v>0.49000000000000005</v>
      </c>
    </row>
    <row r="19" spans="1:4" x14ac:dyDescent="0.25">
      <c r="A19" s="2">
        <v>191002622</v>
      </c>
      <c r="B19" s="4" t="s">
        <v>176</v>
      </c>
      <c r="C19" s="5">
        <v>100</v>
      </c>
      <c r="D19" s="2">
        <v>7</v>
      </c>
    </row>
    <row r="20" spans="1:4" x14ac:dyDescent="0.25">
      <c r="A20" s="2">
        <v>191002623</v>
      </c>
      <c r="B20" s="4" t="s">
        <v>177</v>
      </c>
      <c r="C20" s="5">
        <v>61</v>
      </c>
      <c r="D20" s="2">
        <f t="shared" ref="D20:D24" si="2">C20*0.07</f>
        <v>4.2700000000000005</v>
      </c>
    </row>
    <row r="21" spans="1:4" x14ac:dyDescent="0.25">
      <c r="A21" s="2">
        <v>191002715</v>
      </c>
      <c r="B21" s="4" t="s">
        <v>178</v>
      </c>
      <c r="C21" s="5">
        <v>5</v>
      </c>
      <c r="D21" s="2">
        <f t="shared" si="2"/>
        <v>0.35000000000000003</v>
      </c>
    </row>
    <row r="22" spans="1:4" x14ac:dyDescent="0.25">
      <c r="A22" s="2">
        <v>191002716</v>
      </c>
      <c r="B22" s="4" t="s">
        <v>179</v>
      </c>
      <c r="C22" s="5">
        <v>22</v>
      </c>
      <c r="D22" s="2">
        <f t="shared" si="2"/>
        <v>1.54</v>
      </c>
    </row>
    <row r="23" spans="1:4" x14ac:dyDescent="0.25">
      <c r="A23" s="2">
        <v>191002721</v>
      </c>
      <c r="B23" s="4" t="s">
        <v>180</v>
      </c>
      <c r="C23" s="5">
        <v>50</v>
      </c>
      <c r="D23" s="2">
        <f t="shared" si="2"/>
        <v>3.5000000000000004</v>
      </c>
    </row>
    <row r="24" spans="1:4" x14ac:dyDescent="0.25">
      <c r="A24" s="2">
        <v>191002724</v>
      </c>
      <c r="B24" s="4" t="s">
        <v>181</v>
      </c>
      <c r="C24" s="5">
        <v>34</v>
      </c>
      <c r="D24" s="2">
        <f t="shared" si="2"/>
        <v>2.3800000000000003</v>
      </c>
    </row>
    <row r="25" spans="1:4" x14ac:dyDescent="0.25">
      <c r="C25" s="13"/>
    </row>
    <row r="26" spans="1:4" x14ac:dyDescent="0.25">
      <c r="C26" s="13"/>
    </row>
  </sheetData>
  <mergeCells count="1">
    <mergeCell ref="A1:D1"/>
  </mergeCells>
  <phoneticPr fontId="21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I14" sqref="I14"/>
    </sheetView>
  </sheetViews>
  <sheetFormatPr defaultColWidth="9" defaultRowHeight="15" x14ac:dyDescent="0.25"/>
  <cols>
    <col min="1" max="1" width="18.875" style="6" customWidth="1"/>
    <col min="2" max="2" width="20.375" style="6" customWidth="1"/>
    <col min="3" max="3" width="30.125" style="6" customWidth="1"/>
    <col min="4" max="4" width="21.25" style="6" customWidth="1"/>
    <col min="5" max="5" width="9" style="6"/>
    <col min="6" max="6" width="19.25" style="6" customWidth="1"/>
    <col min="7" max="16384" width="9" style="6"/>
  </cols>
  <sheetData>
    <row r="1" spans="1:4" ht="22.5" customHeight="1" x14ac:dyDescent="0.25">
      <c r="A1" s="36" t="s">
        <v>243</v>
      </c>
      <c r="B1" s="39"/>
      <c r="C1" s="39"/>
      <c r="D1" s="39"/>
    </row>
    <row r="2" spans="1:4" x14ac:dyDescent="0.25">
      <c r="A2" s="7" t="s">
        <v>182</v>
      </c>
      <c r="B2" s="7" t="s">
        <v>183</v>
      </c>
      <c r="C2" s="7" t="s">
        <v>184</v>
      </c>
      <c r="D2" s="7" t="s">
        <v>185</v>
      </c>
    </row>
    <row r="3" spans="1:4" x14ac:dyDescent="0.25">
      <c r="A3" s="8">
        <v>191001101</v>
      </c>
      <c r="B3" s="9" t="s">
        <v>186</v>
      </c>
      <c r="C3" s="10">
        <v>51</v>
      </c>
      <c r="D3" s="6">
        <f t="shared" ref="D3:D29" si="0">C3*0.07</f>
        <v>3.5700000000000003</v>
      </c>
    </row>
    <row r="4" spans="1:4" x14ac:dyDescent="0.25">
      <c r="A4" s="8">
        <v>191001102</v>
      </c>
      <c r="B4" s="9" t="s">
        <v>187</v>
      </c>
      <c r="C4" s="10">
        <v>48</v>
      </c>
      <c r="D4" s="6">
        <f t="shared" si="0"/>
        <v>3.3600000000000003</v>
      </c>
    </row>
    <row r="5" spans="1:4" x14ac:dyDescent="0.25">
      <c r="A5" s="8">
        <v>191001103</v>
      </c>
      <c r="B5" s="9" t="s">
        <v>188</v>
      </c>
      <c r="C5" s="10">
        <v>70</v>
      </c>
      <c r="D5" s="6">
        <f t="shared" si="0"/>
        <v>4.9000000000000004</v>
      </c>
    </row>
    <row r="6" spans="1:4" x14ac:dyDescent="0.25">
      <c r="A6" s="8">
        <f t="shared" ref="A6:A23" si="1">A5+1</f>
        <v>191001104</v>
      </c>
      <c r="B6" s="9" t="s">
        <v>189</v>
      </c>
      <c r="C6" s="10">
        <v>100</v>
      </c>
      <c r="D6" s="6">
        <f t="shared" si="0"/>
        <v>7.0000000000000009</v>
      </c>
    </row>
    <row r="7" spans="1:4" x14ac:dyDescent="0.25">
      <c r="A7" s="8">
        <f t="shared" si="1"/>
        <v>191001105</v>
      </c>
      <c r="B7" s="9" t="s">
        <v>190</v>
      </c>
      <c r="C7" s="10">
        <v>97</v>
      </c>
      <c r="D7" s="6">
        <f t="shared" si="0"/>
        <v>6.7900000000000009</v>
      </c>
    </row>
    <row r="8" spans="1:4" x14ac:dyDescent="0.25">
      <c r="A8" s="8">
        <f t="shared" si="1"/>
        <v>191001106</v>
      </c>
      <c r="B8" s="9" t="s">
        <v>191</v>
      </c>
      <c r="C8" s="10">
        <v>81</v>
      </c>
      <c r="D8" s="6">
        <f t="shared" si="0"/>
        <v>5.6700000000000008</v>
      </c>
    </row>
    <row r="9" spans="1:4" x14ac:dyDescent="0.25">
      <c r="A9" s="8">
        <f t="shared" si="1"/>
        <v>191001107</v>
      </c>
      <c r="B9" s="9" t="s">
        <v>192</v>
      </c>
      <c r="C9" s="10">
        <v>52</v>
      </c>
      <c r="D9" s="6">
        <f t="shared" si="0"/>
        <v>3.6400000000000006</v>
      </c>
    </row>
    <row r="10" spans="1:4" x14ac:dyDescent="0.25">
      <c r="A10" s="8">
        <f t="shared" si="1"/>
        <v>191001108</v>
      </c>
      <c r="B10" s="9" t="s">
        <v>193</v>
      </c>
      <c r="C10" s="10">
        <v>61</v>
      </c>
      <c r="D10" s="6">
        <f t="shared" si="0"/>
        <v>4.2700000000000005</v>
      </c>
    </row>
    <row r="11" spans="1:4" x14ac:dyDescent="0.25">
      <c r="A11" s="8">
        <f t="shared" si="1"/>
        <v>191001109</v>
      </c>
      <c r="B11" s="9" t="s">
        <v>194</v>
      </c>
      <c r="C11" s="10">
        <v>54</v>
      </c>
      <c r="D11" s="6">
        <f t="shared" si="0"/>
        <v>3.7800000000000002</v>
      </c>
    </row>
    <row r="12" spans="1:4" x14ac:dyDescent="0.25">
      <c r="A12" s="8">
        <f t="shared" si="1"/>
        <v>191001110</v>
      </c>
      <c r="B12" s="9" t="s">
        <v>195</v>
      </c>
      <c r="C12" s="10">
        <v>60</v>
      </c>
      <c r="D12" s="6">
        <f t="shared" si="0"/>
        <v>4.2</v>
      </c>
    </row>
    <row r="13" spans="1:4" x14ac:dyDescent="0.25">
      <c r="A13" s="8">
        <f t="shared" si="1"/>
        <v>191001111</v>
      </c>
      <c r="B13" s="9" t="s">
        <v>196</v>
      </c>
      <c r="C13" s="10">
        <v>67</v>
      </c>
      <c r="D13" s="6">
        <f t="shared" si="0"/>
        <v>4.6900000000000004</v>
      </c>
    </row>
    <row r="14" spans="1:4" x14ac:dyDescent="0.25">
      <c r="A14" s="8">
        <f t="shared" si="1"/>
        <v>191001112</v>
      </c>
      <c r="B14" s="9" t="s">
        <v>197</v>
      </c>
      <c r="C14" s="10">
        <v>42</v>
      </c>
      <c r="D14" s="6">
        <f t="shared" si="0"/>
        <v>2.9400000000000004</v>
      </c>
    </row>
    <row r="15" spans="1:4" x14ac:dyDescent="0.25">
      <c r="A15" s="8">
        <f t="shared" si="1"/>
        <v>191001113</v>
      </c>
      <c r="B15" s="9" t="s">
        <v>198</v>
      </c>
      <c r="C15" s="10">
        <v>70</v>
      </c>
      <c r="D15" s="6">
        <f t="shared" si="0"/>
        <v>4.9000000000000004</v>
      </c>
    </row>
    <row r="16" spans="1:4" x14ac:dyDescent="0.25">
      <c r="A16" s="8">
        <f t="shared" si="1"/>
        <v>191001114</v>
      </c>
      <c r="B16" s="9" t="s">
        <v>199</v>
      </c>
      <c r="C16" s="10">
        <v>100</v>
      </c>
      <c r="D16" s="6">
        <f t="shared" si="0"/>
        <v>7.0000000000000009</v>
      </c>
    </row>
    <row r="17" spans="1:4" x14ac:dyDescent="0.25">
      <c r="A17" s="8">
        <f t="shared" si="1"/>
        <v>191001115</v>
      </c>
      <c r="B17" s="9" t="s">
        <v>200</v>
      </c>
      <c r="C17" s="10">
        <v>65</v>
      </c>
      <c r="D17" s="6">
        <f t="shared" si="0"/>
        <v>4.5500000000000007</v>
      </c>
    </row>
    <row r="18" spans="1:4" x14ac:dyDescent="0.25">
      <c r="A18" s="8">
        <f t="shared" si="1"/>
        <v>191001116</v>
      </c>
      <c r="B18" s="9" t="s">
        <v>201</v>
      </c>
      <c r="C18" s="8">
        <v>26</v>
      </c>
      <c r="D18" s="6">
        <f t="shared" si="0"/>
        <v>1.8200000000000003</v>
      </c>
    </row>
    <row r="19" spans="1:4" x14ac:dyDescent="0.25">
      <c r="A19" s="8">
        <f t="shared" si="1"/>
        <v>191001117</v>
      </c>
      <c r="B19" s="9" t="s">
        <v>202</v>
      </c>
      <c r="C19" s="10">
        <v>30</v>
      </c>
      <c r="D19" s="6">
        <f t="shared" si="0"/>
        <v>2.1</v>
      </c>
    </row>
    <row r="20" spans="1:4" x14ac:dyDescent="0.25">
      <c r="A20" s="8">
        <f t="shared" si="1"/>
        <v>191001118</v>
      </c>
      <c r="B20" s="9" t="s">
        <v>203</v>
      </c>
      <c r="C20" s="10">
        <v>96</v>
      </c>
      <c r="D20" s="6">
        <f t="shared" si="0"/>
        <v>6.7200000000000006</v>
      </c>
    </row>
    <row r="21" spans="1:4" x14ac:dyDescent="0.25">
      <c r="A21" s="8">
        <f t="shared" si="1"/>
        <v>191001119</v>
      </c>
      <c r="B21" s="9" t="s">
        <v>204</v>
      </c>
      <c r="C21" s="10">
        <v>63</v>
      </c>
      <c r="D21" s="6">
        <f t="shared" si="0"/>
        <v>4.41</v>
      </c>
    </row>
    <row r="22" spans="1:4" x14ac:dyDescent="0.25">
      <c r="A22" s="8">
        <f t="shared" si="1"/>
        <v>191001120</v>
      </c>
      <c r="B22" s="9" t="s">
        <v>205</v>
      </c>
      <c r="C22" s="10">
        <v>26</v>
      </c>
      <c r="D22" s="6">
        <f t="shared" si="0"/>
        <v>1.8200000000000003</v>
      </c>
    </row>
    <row r="23" spans="1:4" x14ac:dyDescent="0.25">
      <c r="A23" s="8">
        <f t="shared" si="1"/>
        <v>191001121</v>
      </c>
      <c r="B23" s="9" t="s">
        <v>206</v>
      </c>
      <c r="C23" s="10">
        <v>44</v>
      </c>
      <c r="D23" s="6">
        <f t="shared" si="0"/>
        <v>3.08</v>
      </c>
    </row>
    <row r="24" spans="1:4" x14ac:dyDescent="0.25">
      <c r="A24" s="8" t="e">
        <f>#REF!+1</f>
        <v>#REF!</v>
      </c>
      <c r="B24" s="9" t="s">
        <v>207</v>
      </c>
      <c r="C24" s="11">
        <v>64</v>
      </c>
      <c r="D24" s="6">
        <f t="shared" si="0"/>
        <v>4.4800000000000004</v>
      </c>
    </row>
    <row r="25" spans="1:4" x14ac:dyDescent="0.25">
      <c r="A25" s="8" t="e">
        <f t="shared" ref="A25:A29" si="2">A24+1</f>
        <v>#REF!</v>
      </c>
      <c r="B25" s="9" t="s">
        <v>208</v>
      </c>
      <c r="C25" s="12">
        <v>82</v>
      </c>
      <c r="D25" s="6">
        <f t="shared" si="0"/>
        <v>5.74</v>
      </c>
    </row>
    <row r="26" spans="1:4" x14ac:dyDescent="0.25">
      <c r="A26" s="8" t="e">
        <f t="shared" si="2"/>
        <v>#REF!</v>
      </c>
      <c r="B26" s="9" t="s">
        <v>209</v>
      </c>
      <c r="C26" s="12">
        <v>30</v>
      </c>
      <c r="D26" s="6">
        <f t="shared" si="0"/>
        <v>2.1</v>
      </c>
    </row>
    <row r="27" spans="1:4" x14ac:dyDescent="0.25">
      <c r="A27" s="8" t="e">
        <f t="shared" si="2"/>
        <v>#REF!</v>
      </c>
      <c r="B27" s="9" t="s">
        <v>210</v>
      </c>
      <c r="C27" s="12">
        <v>92</v>
      </c>
      <c r="D27" s="6">
        <f t="shared" si="0"/>
        <v>6.44</v>
      </c>
    </row>
    <row r="28" spans="1:4" x14ac:dyDescent="0.25">
      <c r="A28" s="8" t="e">
        <f t="shared" si="2"/>
        <v>#REF!</v>
      </c>
      <c r="B28" s="9" t="s">
        <v>211</v>
      </c>
      <c r="C28" s="12">
        <v>25</v>
      </c>
      <c r="D28" s="6">
        <f t="shared" si="0"/>
        <v>1.7500000000000002</v>
      </c>
    </row>
    <row r="29" spans="1:4" x14ac:dyDescent="0.25">
      <c r="A29" s="8" t="e">
        <f t="shared" si="2"/>
        <v>#REF!</v>
      </c>
      <c r="B29" s="9" t="s">
        <v>212</v>
      </c>
      <c r="C29" s="12">
        <v>63</v>
      </c>
      <c r="D29" s="6">
        <f t="shared" si="0"/>
        <v>4.41</v>
      </c>
    </row>
    <row r="30" spans="1:4" x14ac:dyDescent="0.25">
      <c r="A30" s="8"/>
    </row>
  </sheetData>
  <mergeCells count="1">
    <mergeCell ref="A1:D1"/>
  </mergeCells>
  <phoneticPr fontId="21" type="noConversion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7" sqref="D7"/>
    </sheetView>
  </sheetViews>
  <sheetFormatPr defaultColWidth="9" defaultRowHeight="15" x14ac:dyDescent="0.25"/>
  <cols>
    <col min="1" max="1" width="18.875" style="1" customWidth="1"/>
    <col min="2" max="2" width="20.375" style="1" customWidth="1"/>
    <col min="3" max="3" width="30.125" style="2" customWidth="1"/>
    <col min="4" max="4" width="21.125" style="2" customWidth="1"/>
    <col min="5" max="5" width="9" style="1"/>
    <col min="6" max="6" width="16.375" style="1" customWidth="1"/>
    <col min="7" max="16384" width="9" style="1"/>
  </cols>
  <sheetData>
    <row r="1" spans="1:4" ht="22.5" customHeight="1" x14ac:dyDescent="0.25">
      <c r="A1" s="36" t="s">
        <v>244</v>
      </c>
      <c r="B1" s="36"/>
      <c r="C1" s="36"/>
      <c r="D1" s="36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2">
        <v>191001201</v>
      </c>
      <c r="B3" s="4" t="s">
        <v>213</v>
      </c>
      <c r="C3" s="2">
        <v>0</v>
      </c>
      <c r="D3" s="2">
        <v>0</v>
      </c>
    </row>
    <row r="4" spans="1:4" x14ac:dyDescent="0.25">
      <c r="A4" s="2">
        <v>191001202</v>
      </c>
      <c r="B4" s="4" t="s">
        <v>214</v>
      </c>
      <c r="C4" s="5">
        <f t="shared" ref="C4:C32" si="0">D4/0.07</f>
        <v>9</v>
      </c>
      <c r="D4" s="2">
        <f>9*0.07</f>
        <v>0.63000000000000012</v>
      </c>
    </row>
    <row r="5" spans="1:4" x14ac:dyDescent="0.25">
      <c r="A5" s="2">
        <v>191001203</v>
      </c>
      <c r="B5" s="4" t="s">
        <v>215</v>
      </c>
      <c r="C5" s="5">
        <f t="shared" si="0"/>
        <v>72</v>
      </c>
      <c r="D5" s="2">
        <f>72*0.07</f>
        <v>5.0400000000000009</v>
      </c>
    </row>
    <row r="6" spans="1:4" x14ac:dyDescent="0.25">
      <c r="A6" s="2">
        <v>191001204</v>
      </c>
      <c r="B6" s="4" t="s">
        <v>216</v>
      </c>
      <c r="C6" s="5">
        <f t="shared" si="0"/>
        <v>17</v>
      </c>
      <c r="D6" s="2">
        <f>17*0.07</f>
        <v>1.1900000000000002</v>
      </c>
    </row>
    <row r="7" spans="1:4" x14ac:dyDescent="0.25">
      <c r="A7" s="2">
        <v>191001205</v>
      </c>
      <c r="B7" s="4" t="s">
        <v>217</v>
      </c>
      <c r="C7" s="5">
        <f t="shared" si="0"/>
        <v>48</v>
      </c>
      <c r="D7" s="2">
        <f>48*0.07</f>
        <v>3.3600000000000003</v>
      </c>
    </row>
    <row r="8" spans="1:4" x14ac:dyDescent="0.25">
      <c r="A8" s="2">
        <v>191001206</v>
      </c>
      <c r="B8" s="4" t="s">
        <v>218</v>
      </c>
      <c r="C8" s="5">
        <f t="shared" si="0"/>
        <v>41</v>
      </c>
      <c r="D8" s="2">
        <f>41*0.07</f>
        <v>2.87</v>
      </c>
    </row>
    <row r="9" spans="1:4" x14ac:dyDescent="0.25">
      <c r="A9" s="2">
        <v>191001207</v>
      </c>
      <c r="B9" s="4" t="s">
        <v>219</v>
      </c>
      <c r="C9" s="5">
        <f t="shared" si="0"/>
        <v>94</v>
      </c>
      <c r="D9" s="2">
        <f>94*0.07</f>
        <v>6.580000000000001</v>
      </c>
    </row>
    <row r="10" spans="1:4" x14ac:dyDescent="0.25">
      <c r="A10" s="2">
        <v>191001208</v>
      </c>
      <c r="B10" s="4" t="s">
        <v>220</v>
      </c>
      <c r="C10" s="5">
        <f t="shared" si="0"/>
        <v>85</v>
      </c>
      <c r="D10" s="2">
        <f>85*0.07</f>
        <v>5.95</v>
      </c>
    </row>
    <row r="11" spans="1:4" x14ac:dyDescent="0.25">
      <c r="A11" s="2">
        <v>191001209</v>
      </c>
      <c r="B11" s="4" t="s">
        <v>221</v>
      </c>
      <c r="C11" s="5">
        <f t="shared" si="0"/>
        <v>24</v>
      </c>
      <c r="D11" s="2">
        <f>24*0.07</f>
        <v>1.6800000000000002</v>
      </c>
    </row>
    <row r="12" spans="1:4" x14ac:dyDescent="0.25">
      <c r="A12" s="2">
        <v>191001210</v>
      </c>
      <c r="B12" s="4" t="s">
        <v>222</v>
      </c>
      <c r="C12" s="5">
        <f t="shared" si="0"/>
        <v>33</v>
      </c>
      <c r="D12" s="2">
        <f>33*0.07</f>
        <v>2.31</v>
      </c>
    </row>
    <row r="13" spans="1:4" x14ac:dyDescent="0.25">
      <c r="A13" s="2">
        <v>191001212</v>
      </c>
      <c r="B13" s="4" t="s">
        <v>223</v>
      </c>
      <c r="C13" s="5">
        <f t="shared" si="0"/>
        <v>98.999999999999986</v>
      </c>
      <c r="D13" s="2">
        <v>6.93</v>
      </c>
    </row>
    <row r="14" spans="1:4" x14ac:dyDescent="0.25">
      <c r="A14" s="2">
        <v>191001213</v>
      </c>
      <c r="B14" s="4" t="s">
        <v>224</v>
      </c>
      <c r="C14" s="5">
        <f t="shared" si="0"/>
        <v>44</v>
      </c>
      <c r="D14" s="2">
        <f>44*0.07</f>
        <v>3.08</v>
      </c>
    </row>
    <row r="15" spans="1:4" x14ac:dyDescent="0.25">
      <c r="A15" s="2">
        <v>191001214</v>
      </c>
      <c r="B15" s="4" t="s">
        <v>225</v>
      </c>
      <c r="C15" s="5">
        <f t="shared" si="0"/>
        <v>99</v>
      </c>
      <c r="D15" s="2">
        <f>99*0.07</f>
        <v>6.9300000000000006</v>
      </c>
    </row>
    <row r="16" spans="1:4" x14ac:dyDescent="0.25">
      <c r="A16" s="2">
        <v>191001215</v>
      </c>
      <c r="B16" s="4" t="s">
        <v>226</v>
      </c>
      <c r="C16" s="5">
        <f t="shared" si="0"/>
        <v>51</v>
      </c>
      <c r="D16" s="2">
        <f>51*0.07</f>
        <v>3.5700000000000003</v>
      </c>
    </row>
    <row r="17" spans="1:4" x14ac:dyDescent="0.25">
      <c r="A17" s="2">
        <v>191001216</v>
      </c>
      <c r="B17" s="4" t="s">
        <v>227</v>
      </c>
      <c r="C17" s="5">
        <f t="shared" si="0"/>
        <v>77</v>
      </c>
      <c r="D17" s="2">
        <f>77*0.07</f>
        <v>5.3900000000000006</v>
      </c>
    </row>
    <row r="18" spans="1:4" x14ac:dyDescent="0.25">
      <c r="A18" s="2">
        <v>191001217</v>
      </c>
      <c r="B18" s="4" t="s">
        <v>228</v>
      </c>
      <c r="C18" s="5">
        <f t="shared" si="0"/>
        <v>100</v>
      </c>
      <c r="D18" s="2">
        <f>100*0.07</f>
        <v>7.0000000000000009</v>
      </c>
    </row>
    <row r="19" spans="1:4" x14ac:dyDescent="0.25">
      <c r="A19" s="2">
        <v>191001218</v>
      </c>
      <c r="B19" s="4" t="s">
        <v>229</v>
      </c>
      <c r="C19" s="5">
        <f t="shared" si="0"/>
        <v>99.999999999999986</v>
      </c>
      <c r="D19" s="2">
        <v>7</v>
      </c>
    </row>
    <row r="20" spans="1:4" x14ac:dyDescent="0.25">
      <c r="A20" s="2">
        <v>191001219</v>
      </c>
      <c r="B20" s="4" t="s">
        <v>230</v>
      </c>
      <c r="C20" s="5">
        <f t="shared" si="0"/>
        <v>79</v>
      </c>
      <c r="D20" s="2">
        <f>79*0.07</f>
        <v>5.53</v>
      </c>
    </row>
    <row r="21" spans="1:4" x14ac:dyDescent="0.25">
      <c r="A21" s="2">
        <v>191001220</v>
      </c>
      <c r="B21" s="4" t="s">
        <v>231</v>
      </c>
      <c r="C21" s="5">
        <f t="shared" si="0"/>
        <v>34</v>
      </c>
      <c r="D21" s="2">
        <f>34*0.07</f>
        <v>2.3800000000000003</v>
      </c>
    </row>
    <row r="22" spans="1:4" x14ac:dyDescent="0.25">
      <c r="A22" s="2">
        <v>191001221</v>
      </c>
      <c r="B22" s="4" t="s">
        <v>232</v>
      </c>
      <c r="C22" s="5">
        <f t="shared" si="0"/>
        <v>34</v>
      </c>
      <c r="D22" s="2">
        <f>34*0.07</f>
        <v>2.3800000000000003</v>
      </c>
    </row>
    <row r="23" spans="1:4" x14ac:dyDescent="0.25">
      <c r="A23" s="2">
        <v>191001222</v>
      </c>
      <c r="B23" s="4" t="s">
        <v>233</v>
      </c>
      <c r="C23" s="5">
        <f t="shared" si="0"/>
        <v>54</v>
      </c>
      <c r="D23" s="2">
        <f>54*0.07</f>
        <v>3.7800000000000002</v>
      </c>
    </row>
    <row r="24" spans="1:4" x14ac:dyDescent="0.25">
      <c r="A24" s="2">
        <v>191001223</v>
      </c>
      <c r="B24" s="4" t="s">
        <v>234</v>
      </c>
      <c r="C24" s="5">
        <f t="shared" si="0"/>
        <v>67</v>
      </c>
      <c r="D24" s="2">
        <f>67*0.07</f>
        <v>4.6900000000000004</v>
      </c>
    </row>
    <row r="25" spans="1:4" x14ac:dyDescent="0.25">
      <c r="A25" s="2">
        <v>191001224</v>
      </c>
      <c r="B25" s="4" t="s">
        <v>235</v>
      </c>
      <c r="C25" s="5">
        <f t="shared" si="0"/>
        <v>65</v>
      </c>
      <c r="D25" s="2">
        <f>65*0.07</f>
        <v>4.5500000000000007</v>
      </c>
    </row>
    <row r="26" spans="1:4" x14ac:dyDescent="0.25">
      <c r="A26" s="2">
        <v>191001225</v>
      </c>
      <c r="B26" s="4" t="s">
        <v>236</v>
      </c>
      <c r="C26" s="5">
        <f t="shared" si="0"/>
        <v>99</v>
      </c>
      <c r="D26" s="2">
        <f>99*0.07</f>
        <v>6.9300000000000006</v>
      </c>
    </row>
    <row r="27" spans="1:4" x14ac:dyDescent="0.25">
      <c r="A27" s="2">
        <v>191001226</v>
      </c>
      <c r="B27" s="4" t="s">
        <v>237</v>
      </c>
      <c r="C27" s="5">
        <f t="shared" si="0"/>
        <v>99.999999999999986</v>
      </c>
      <c r="D27" s="2">
        <v>7</v>
      </c>
    </row>
    <row r="28" spans="1:4" x14ac:dyDescent="0.25">
      <c r="A28" s="2">
        <v>191001227</v>
      </c>
      <c r="B28" s="4" t="s">
        <v>238</v>
      </c>
      <c r="C28" s="5">
        <f t="shared" si="0"/>
        <v>0</v>
      </c>
      <c r="D28" s="2">
        <v>0</v>
      </c>
    </row>
    <row r="29" spans="1:4" x14ac:dyDescent="0.25">
      <c r="A29" s="2">
        <v>191001228</v>
      </c>
      <c r="B29" s="4" t="s">
        <v>239</v>
      </c>
      <c r="C29" s="5">
        <f t="shared" si="0"/>
        <v>32</v>
      </c>
      <c r="D29" s="2">
        <f>32*0.07</f>
        <v>2.2400000000000002</v>
      </c>
    </row>
    <row r="30" spans="1:4" x14ac:dyDescent="0.25">
      <c r="A30" s="2">
        <v>191001229</v>
      </c>
      <c r="B30" s="4" t="s">
        <v>240</v>
      </c>
      <c r="C30" s="5">
        <f t="shared" si="0"/>
        <v>92</v>
      </c>
      <c r="D30" s="2">
        <f>92*0.07</f>
        <v>6.44</v>
      </c>
    </row>
    <row r="31" spans="1:4" x14ac:dyDescent="0.25">
      <c r="A31" s="2">
        <v>191001230</v>
      </c>
      <c r="B31" s="4" t="s">
        <v>241</v>
      </c>
      <c r="C31" s="5">
        <f t="shared" si="0"/>
        <v>94</v>
      </c>
      <c r="D31" s="2">
        <f>94*0.07</f>
        <v>6.580000000000001</v>
      </c>
    </row>
    <row r="32" spans="1:4" x14ac:dyDescent="0.25">
      <c r="A32" s="2">
        <v>191001231</v>
      </c>
      <c r="B32" s="4" t="s">
        <v>242</v>
      </c>
      <c r="C32" s="5">
        <f t="shared" si="0"/>
        <v>98</v>
      </c>
      <c r="D32" s="2">
        <f>98*0.07</f>
        <v>6.86</v>
      </c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</sheetData>
  <mergeCells count="1">
    <mergeCell ref="A1:D1"/>
  </mergeCells>
  <phoneticPr fontId="2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大数据19</vt:lpstr>
      <vt:lpstr>计算机19-1</vt:lpstr>
      <vt:lpstr>计算机19-2</vt:lpstr>
      <vt:lpstr>数媒19-1</vt:lpstr>
      <vt:lpstr>数媒19-2</vt:lpstr>
      <vt:lpstr>网工19</vt:lpstr>
      <vt:lpstr>物联网19</vt:lpstr>
      <vt:lpstr>信息19-1</vt:lpstr>
      <vt:lpstr>信息19-2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LYT</cp:lastModifiedBy>
  <dcterms:created xsi:type="dcterms:W3CDTF">2006-09-16T16:00:00Z</dcterms:created>
  <dcterms:modified xsi:type="dcterms:W3CDTF">2021-10-10T02:16:08Z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3E5F9540A6A343AEBCDCC3E9BBE27FE2</vt:lpwstr>
  </property>
</Properties>
</file>